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95" windowHeight="5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<sst xmlns="http://schemas.openxmlformats.org/spreadsheetml/2006/main" count="139" uniqueCount="56">
  <si>
    <t>长沙市望城区2022年第一批序列1农村公路补助资金明细表</t>
  </si>
  <si>
    <t>序
号</t>
  </si>
  <si>
    <t>项目单位</t>
  </si>
  <si>
    <t>项目名称</t>
  </si>
  <si>
    <t>里程
(KM)</t>
  </si>
  <si>
    <t>计划文号</t>
  </si>
  <si>
    <t>资金文号</t>
  </si>
  <si>
    <t>补助金额（万元）</t>
  </si>
  <si>
    <t>备注</t>
  </si>
  <si>
    <t>街镇</t>
  </si>
  <si>
    <t>村（社区）</t>
  </si>
  <si>
    <t>补助总额</t>
  </si>
  <si>
    <t>已拨付</t>
  </si>
  <si>
    <t>本次拨付</t>
  </si>
  <si>
    <t>总计</t>
  </si>
  <si>
    <t>小计</t>
  </si>
  <si>
    <t>靖港镇</t>
  </si>
  <si>
    <t>杨家山村</t>
  </si>
  <si>
    <t>刘杨公路</t>
  </si>
  <si>
    <t>长交路〔2020〕43号</t>
  </si>
  <si>
    <r>
      <t>长财建指〔</t>
    </r>
    <r>
      <rPr>
        <sz val="10"/>
        <rFont val="仿宋_GB2312"/>
        <family val="3"/>
        <charset val="134"/>
      </rPr>
      <t>2021〕</t>
    </r>
    <r>
      <rPr>
        <sz val="10"/>
        <rFont val="宋体"/>
        <charset val="134"/>
      </rPr>
      <t>144</t>
    </r>
    <r>
      <rPr>
        <sz val="10"/>
        <rFont val="仿宋_GB2312"/>
        <family val="3"/>
        <charset val="134"/>
      </rPr>
      <t>号</t>
    </r>
  </si>
  <si>
    <t>精准扶贫公路</t>
  </si>
  <si>
    <t>九霄公路</t>
  </si>
  <si>
    <t>肖樟路</t>
  </si>
  <si>
    <t>茶亭镇</t>
  </si>
  <si>
    <t>泉丰村</t>
  </si>
  <si>
    <t>竹山至红花咀公路</t>
  </si>
  <si>
    <t>杨栋坡至竹山公路</t>
  </si>
  <si>
    <t>望群村</t>
  </si>
  <si>
    <t>东边公路</t>
  </si>
  <si>
    <t>大龙村</t>
  </si>
  <si>
    <t>大屋公路</t>
  </si>
  <si>
    <t>向阳公路</t>
  </si>
  <si>
    <t>大元学校公路</t>
  </si>
  <si>
    <t>白箬铺镇</t>
  </si>
  <si>
    <t>淑一村</t>
  </si>
  <si>
    <t>新龙公路</t>
  </si>
  <si>
    <t>正湾、大瓦屋公路</t>
  </si>
  <si>
    <t>杨林公路</t>
  </si>
  <si>
    <t>桥驿镇</t>
  </si>
  <si>
    <t>黑麋峰村</t>
  </si>
  <si>
    <t>湖溪水库-土地坳</t>
  </si>
  <si>
    <t>禾丰村</t>
  </si>
  <si>
    <t>农恢大坝-伞家坳</t>
  </si>
  <si>
    <r>
      <rPr>
        <sz val="10"/>
        <rFont val="宋体"/>
        <charset val="134"/>
      </rPr>
      <t>兴农公路</t>
    </r>
  </si>
  <si>
    <t>长交路〔2020〕109号</t>
  </si>
  <si>
    <r>
      <rPr>
        <sz val="10"/>
        <rFont val="宋体"/>
        <charset val="134"/>
      </rPr>
      <t>大龙村</t>
    </r>
  </si>
  <si>
    <r>
      <rPr>
        <sz val="10"/>
        <rFont val="宋体"/>
        <charset val="134"/>
      </rPr>
      <t>金沙公路</t>
    </r>
  </si>
  <si>
    <r>
      <rPr>
        <sz val="10"/>
        <rFont val="宋体"/>
        <charset val="134"/>
      </rPr>
      <t>实竹塘公路</t>
    </r>
  </si>
  <si>
    <r>
      <rPr>
        <sz val="10"/>
        <rFont val="宋体"/>
        <charset val="134"/>
      </rPr>
      <t>计塘连接线</t>
    </r>
  </si>
  <si>
    <r>
      <rPr>
        <sz val="10"/>
        <rFont val="宋体"/>
        <charset val="134"/>
      </rPr>
      <t>梅铜线</t>
    </r>
    <r>
      <rPr>
        <sz val="10"/>
        <rFont val="Times New Roman"/>
        <family val="1"/>
        <charset val="0"/>
      </rPr>
      <t>—</t>
    </r>
    <r>
      <rPr>
        <sz val="10"/>
        <rFont val="宋体"/>
        <charset val="134"/>
      </rPr>
      <t>村部</t>
    </r>
  </si>
  <si>
    <r>
      <rPr>
        <sz val="10"/>
        <rFont val="宋体"/>
        <charset val="134"/>
      </rPr>
      <t>乔口镇</t>
    </r>
  </si>
  <si>
    <r>
      <rPr>
        <sz val="10"/>
        <rFont val="宋体"/>
        <charset val="134"/>
      </rPr>
      <t>盘龙岭村</t>
    </r>
  </si>
  <si>
    <r>
      <rPr>
        <sz val="10"/>
        <rFont val="宋体"/>
        <charset val="134"/>
      </rPr>
      <t>廖家湾路</t>
    </r>
  </si>
  <si>
    <t>经办人：</t>
  </si>
  <si>
    <t>审核人：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</si>
</sst>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color theme="1"/>
      <name val="方正小标宋简体"/>
      <family val="4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_GB2312"/>
      <family val="3"/>
      <charset val="134"/>
    </font>
    <font>
      <sz val="10"/>
      <name val="Times New Roman"/>
      <family val="1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11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A1" sqref="$A1:$XFD1048576"/>
    </sheetView>
  </sheetViews>
  <sheetFormatPr defaultColWidth="10" defaultRowHeight="12"/>
  <cols>
    <col min="1" max="1" width="4.86111111111111" style="1" customWidth="1"/>
    <col min="2" max="2" width="10.6944444444444" style="1" customWidth="1"/>
    <col min="3" max="3" width="10.8333333333333" style="1" customWidth="1"/>
    <col min="4" max="4" width="19.1666666666667" style="8" customWidth="1"/>
    <col min="5" max="5" width="9.44444444444444" style="9" customWidth="1"/>
    <col min="6" max="6" width="21.6666666666667" style="1" customWidth="1"/>
    <col min="7" max="7" width="20.6944444444444" style="1" customWidth="1"/>
    <col min="8" max="10" width="10.6944444444444" style="10" customWidth="1"/>
    <col min="11" max="11" width="15.8333333333333" style="1" customWidth="1"/>
    <col min="12" max="16384" width="10" style="1"/>
  </cols>
  <sheetData>
    <row r="1" s="1" customFormat="1" ht="45" customHeight="1" spans="1:11">
      <c r="A1" s="11" t="s">
        <v>0</v>
      </c>
      <c r="B1" s="11"/>
      <c r="C1" s="11"/>
      <c r="D1" s="12"/>
      <c r="E1" s="13"/>
      <c r="F1" s="11"/>
      <c r="G1" s="11"/>
      <c r="H1" s="14"/>
      <c r="I1" s="14"/>
      <c r="J1" s="14"/>
      <c r="K1" s="11"/>
    </row>
    <row r="2" s="2" customFormat="1" ht="30" customHeight="1" spans="1:11">
      <c r="A2" s="15" t="s">
        <v>1</v>
      </c>
      <c r="B2" s="16" t="s">
        <v>2</v>
      </c>
      <c r="C2" s="16"/>
      <c r="D2" s="17" t="s">
        <v>3</v>
      </c>
      <c r="E2" s="18" t="s">
        <v>4</v>
      </c>
      <c r="F2" s="16" t="s">
        <v>5</v>
      </c>
      <c r="G2" s="16" t="s">
        <v>6</v>
      </c>
      <c r="H2" s="19" t="s">
        <v>7</v>
      </c>
      <c r="I2" s="19"/>
      <c r="J2" s="19"/>
      <c r="K2" s="39" t="s">
        <v>8</v>
      </c>
    </row>
    <row r="3" s="3" customFormat="1" ht="25" customHeight="1" spans="1:11">
      <c r="A3" s="20"/>
      <c r="B3" s="21" t="s">
        <v>9</v>
      </c>
      <c r="C3" s="21" t="s">
        <v>10</v>
      </c>
      <c r="D3" s="22"/>
      <c r="E3" s="23"/>
      <c r="F3" s="21"/>
      <c r="G3" s="21"/>
      <c r="H3" s="24" t="s">
        <v>11</v>
      </c>
      <c r="I3" s="24" t="s">
        <v>12</v>
      </c>
      <c r="J3" s="24" t="s">
        <v>13</v>
      </c>
      <c r="K3" s="40"/>
    </row>
    <row r="4" s="4" customFormat="1" ht="25" customHeight="1" spans="1:11">
      <c r="A4" s="20"/>
      <c r="B4" s="21" t="s">
        <v>14</v>
      </c>
      <c r="C4" s="21"/>
      <c r="D4" s="22"/>
      <c r="E4" s="23"/>
      <c r="F4" s="21"/>
      <c r="G4" s="21"/>
      <c r="H4" s="24"/>
      <c r="I4" s="24"/>
      <c r="J4" s="24">
        <f>J5+J20</f>
        <v>108</v>
      </c>
      <c r="K4" s="40"/>
    </row>
    <row r="5" s="5" customFormat="1" ht="25" customHeight="1" spans="1:11">
      <c r="A5" s="25"/>
      <c r="B5" s="26" t="s">
        <v>15</v>
      </c>
      <c r="C5" s="27"/>
      <c r="D5" s="27"/>
      <c r="E5" s="28">
        <f t="shared" ref="E5:J5" si="0">SUM(E6:E19)</f>
        <v>12.3</v>
      </c>
      <c r="F5" s="29"/>
      <c r="G5" s="30"/>
      <c r="H5" s="28">
        <f t="shared" si="0"/>
        <v>184.5</v>
      </c>
      <c r="I5" s="28">
        <f t="shared" si="0"/>
        <v>100.5</v>
      </c>
      <c r="J5" s="28">
        <f t="shared" si="0"/>
        <v>84</v>
      </c>
      <c r="K5" s="41"/>
    </row>
    <row r="6" s="6" customFormat="1" ht="25" customHeight="1" spans="1:11">
      <c r="A6" s="31">
        <v>1</v>
      </c>
      <c r="B6" s="32" t="s">
        <v>16</v>
      </c>
      <c r="C6" s="32" t="s">
        <v>17</v>
      </c>
      <c r="D6" s="32" t="s">
        <v>18</v>
      </c>
      <c r="E6" s="32">
        <v>0.5</v>
      </c>
      <c r="F6" s="32" t="s">
        <v>19</v>
      </c>
      <c r="G6" s="32" t="s">
        <v>20</v>
      </c>
      <c r="H6" s="32">
        <f t="shared" ref="H6:H19" si="1">E6*15</f>
        <v>7.5</v>
      </c>
      <c r="I6" s="32">
        <f t="shared" ref="I6:I13" si="2">E6*7.5</f>
        <v>3.75</v>
      </c>
      <c r="J6" s="32">
        <f t="shared" ref="J6:J19" si="3">H6-I6</f>
        <v>3.75</v>
      </c>
      <c r="K6" s="42" t="s">
        <v>21</v>
      </c>
    </row>
    <row r="7" s="6" customFormat="1" ht="25" customHeight="1" spans="1:11">
      <c r="A7" s="31">
        <v>2</v>
      </c>
      <c r="B7" s="32" t="s">
        <v>16</v>
      </c>
      <c r="C7" s="32" t="s">
        <v>17</v>
      </c>
      <c r="D7" s="32" t="s">
        <v>22</v>
      </c>
      <c r="E7" s="32">
        <v>0.4</v>
      </c>
      <c r="F7" s="32" t="s">
        <v>19</v>
      </c>
      <c r="G7" s="32" t="s">
        <v>20</v>
      </c>
      <c r="H7" s="32">
        <f t="shared" si="1"/>
        <v>6</v>
      </c>
      <c r="I7" s="32">
        <f t="shared" si="2"/>
        <v>3</v>
      </c>
      <c r="J7" s="32">
        <f t="shared" si="3"/>
        <v>3</v>
      </c>
      <c r="K7" s="42" t="s">
        <v>21</v>
      </c>
    </row>
    <row r="8" s="6" customFormat="1" ht="25" customHeight="1" spans="1:11">
      <c r="A8" s="31">
        <v>3</v>
      </c>
      <c r="B8" s="32" t="s">
        <v>16</v>
      </c>
      <c r="C8" s="32" t="s">
        <v>17</v>
      </c>
      <c r="D8" s="32" t="s">
        <v>23</v>
      </c>
      <c r="E8" s="32">
        <v>0.3</v>
      </c>
      <c r="F8" s="32" t="s">
        <v>19</v>
      </c>
      <c r="G8" s="32" t="s">
        <v>20</v>
      </c>
      <c r="H8" s="32">
        <f t="shared" si="1"/>
        <v>4.5</v>
      </c>
      <c r="I8" s="32">
        <f t="shared" si="2"/>
        <v>2.25</v>
      </c>
      <c r="J8" s="32">
        <f t="shared" si="3"/>
        <v>2.25</v>
      </c>
      <c r="K8" s="42" t="s">
        <v>21</v>
      </c>
    </row>
    <row r="9" s="6" customFormat="1" ht="25" customHeight="1" spans="1:11">
      <c r="A9" s="31">
        <v>4</v>
      </c>
      <c r="B9" s="32" t="s">
        <v>24</v>
      </c>
      <c r="C9" s="32" t="s">
        <v>25</v>
      </c>
      <c r="D9" s="32" t="s">
        <v>26</v>
      </c>
      <c r="E9" s="32">
        <v>0.8</v>
      </c>
      <c r="F9" s="32" t="s">
        <v>19</v>
      </c>
      <c r="G9" s="32" t="s">
        <v>20</v>
      </c>
      <c r="H9" s="32">
        <f t="shared" si="1"/>
        <v>12</v>
      </c>
      <c r="I9" s="32">
        <f t="shared" si="2"/>
        <v>6</v>
      </c>
      <c r="J9" s="32">
        <f t="shared" si="3"/>
        <v>6</v>
      </c>
      <c r="K9" s="42" t="s">
        <v>21</v>
      </c>
    </row>
    <row r="10" s="6" customFormat="1" ht="25" customHeight="1" spans="1:11">
      <c r="A10" s="31">
        <v>5</v>
      </c>
      <c r="B10" s="32" t="s">
        <v>24</v>
      </c>
      <c r="C10" s="32" t="s">
        <v>25</v>
      </c>
      <c r="D10" s="32" t="s">
        <v>27</v>
      </c>
      <c r="E10" s="32">
        <v>0.6</v>
      </c>
      <c r="F10" s="32" t="s">
        <v>19</v>
      </c>
      <c r="G10" s="32" t="s">
        <v>20</v>
      </c>
      <c r="H10" s="32">
        <f t="shared" si="1"/>
        <v>9</v>
      </c>
      <c r="I10" s="32">
        <f t="shared" si="2"/>
        <v>4.5</v>
      </c>
      <c r="J10" s="32">
        <f t="shared" si="3"/>
        <v>4.5</v>
      </c>
      <c r="K10" s="42" t="s">
        <v>21</v>
      </c>
    </row>
    <row r="11" s="6" customFormat="1" ht="25" customHeight="1" spans="1:11">
      <c r="A11" s="31">
        <v>6</v>
      </c>
      <c r="B11" s="32" t="s">
        <v>24</v>
      </c>
      <c r="C11" s="32" t="s">
        <v>28</v>
      </c>
      <c r="D11" s="32" t="s">
        <v>29</v>
      </c>
      <c r="E11" s="32">
        <v>2</v>
      </c>
      <c r="F11" s="32" t="s">
        <v>19</v>
      </c>
      <c r="G11" s="32" t="s">
        <v>20</v>
      </c>
      <c r="H11" s="32">
        <f t="shared" si="1"/>
        <v>30</v>
      </c>
      <c r="I11" s="32">
        <f t="shared" si="2"/>
        <v>15</v>
      </c>
      <c r="J11" s="32">
        <f t="shared" si="3"/>
        <v>15</v>
      </c>
      <c r="K11" s="42" t="s">
        <v>21</v>
      </c>
    </row>
    <row r="12" s="6" customFormat="1" ht="25" customHeight="1" spans="1:11">
      <c r="A12" s="31">
        <v>7</v>
      </c>
      <c r="B12" s="32" t="s">
        <v>24</v>
      </c>
      <c r="C12" s="32" t="s">
        <v>30</v>
      </c>
      <c r="D12" s="32" t="s">
        <v>31</v>
      </c>
      <c r="E12" s="32">
        <v>1.3</v>
      </c>
      <c r="F12" s="32" t="s">
        <v>19</v>
      </c>
      <c r="G12" s="32" t="s">
        <v>20</v>
      </c>
      <c r="H12" s="32">
        <f t="shared" si="1"/>
        <v>19.5</v>
      </c>
      <c r="I12" s="32">
        <f t="shared" si="2"/>
        <v>9.75</v>
      </c>
      <c r="J12" s="32">
        <f t="shared" si="3"/>
        <v>9.75</v>
      </c>
      <c r="K12" s="42" t="s">
        <v>21</v>
      </c>
    </row>
    <row r="13" s="6" customFormat="1" ht="25" customHeight="1" spans="1:11">
      <c r="A13" s="31">
        <v>8</v>
      </c>
      <c r="B13" s="32" t="s">
        <v>24</v>
      </c>
      <c r="C13" s="32" t="s">
        <v>30</v>
      </c>
      <c r="D13" s="32" t="s">
        <v>32</v>
      </c>
      <c r="E13" s="32">
        <v>0.8</v>
      </c>
      <c r="F13" s="32" t="s">
        <v>19</v>
      </c>
      <c r="G13" s="32" t="s">
        <v>20</v>
      </c>
      <c r="H13" s="32">
        <f t="shared" si="1"/>
        <v>12</v>
      </c>
      <c r="I13" s="32">
        <f t="shared" si="2"/>
        <v>6</v>
      </c>
      <c r="J13" s="32">
        <f t="shared" si="3"/>
        <v>6</v>
      </c>
      <c r="K13" s="42" t="s">
        <v>21</v>
      </c>
    </row>
    <row r="14" s="6" customFormat="1" ht="25" customHeight="1" spans="1:11">
      <c r="A14" s="31">
        <v>9</v>
      </c>
      <c r="B14" s="32" t="s">
        <v>24</v>
      </c>
      <c r="C14" s="32" t="s">
        <v>30</v>
      </c>
      <c r="D14" s="32" t="s">
        <v>33</v>
      </c>
      <c r="E14" s="32">
        <v>1.6</v>
      </c>
      <c r="F14" s="32" t="s">
        <v>19</v>
      </c>
      <c r="G14" s="32" t="s">
        <v>20</v>
      </c>
      <c r="H14" s="32">
        <f t="shared" si="1"/>
        <v>24</v>
      </c>
      <c r="I14" s="32">
        <f>2.7*7.5</f>
        <v>20.25</v>
      </c>
      <c r="J14" s="32">
        <f t="shared" si="3"/>
        <v>3.75</v>
      </c>
      <c r="K14" s="42" t="s">
        <v>21</v>
      </c>
    </row>
    <row r="15" s="6" customFormat="1" ht="25" customHeight="1" spans="1:11">
      <c r="A15" s="31">
        <v>10</v>
      </c>
      <c r="B15" s="32" t="s">
        <v>34</v>
      </c>
      <c r="C15" s="32" t="s">
        <v>35</v>
      </c>
      <c r="D15" s="32" t="s">
        <v>36</v>
      </c>
      <c r="E15" s="32">
        <v>0.4</v>
      </c>
      <c r="F15" s="32" t="s">
        <v>19</v>
      </c>
      <c r="G15" s="32" t="s">
        <v>20</v>
      </c>
      <c r="H15" s="32">
        <f t="shared" si="1"/>
        <v>6</v>
      </c>
      <c r="I15" s="32">
        <f t="shared" ref="I15:I19" si="4">E15*7.5</f>
        <v>3</v>
      </c>
      <c r="J15" s="32">
        <f t="shared" si="3"/>
        <v>3</v>
      </c>
      <c r="K15" s="42" t="s">
        <v>21</v>
      </c>
    </row>
    <row r="16" s="6" customFormat="1" ht="25" customHeight="1" spans="1:11">
      <c r="A16" s="31">
        <v>11</v>
      </c>
      <c r="B16" s="32" t="s">
        <v>34</v>
      </c>
      <c r="C16" s="32" t="s">
        <v>35</v>
      </c>
      <c r="D16" s="32" t="s">
        <v>37</v>
      </c>
      <c r="E16" s="32">
        <v>0.3</v>
      </c>
      <c r="F16" s="32" t="s">
        <v>19</v>
      </c>
      <c r="G16" s="32" t="s">
        <v>20</v>
      </c>
      <c r="H16" s="32">
        <f t="shared" si="1"/>
        <v>4.5</v>
      </c>
      <c r="I16" s="32">
        <f t="shared" si="4"/>
        <v>2.25</v>
      </c>
      <c r="J16" s="32">
        <f t="shared" si="3"/>
        <v>2.25</v>
      </c>
      <c r="K16" s="42" t="s">
        <v>21</v>
      </c>
    </row>
    <row r="17" s="6" customFormat="1" ht="25" customHeight="1" spans="1:11">
      <c r="A17" s="31">
        <v>12</v>
      </c>
      <c r="B17" s="32" t="s">
        <v>34</v>
      </c>
      <c r="C17" s="32" t="s">
        <v>35</v>
      </c>
      <c r="D17" s="32" t="s">
        <v>38</v>
      </c>
      <c r="E17" s="32">
        <v>0.3</v>
      </c>
      <c r="F17" s="32" t="s">
        <v>19</v>
      </c>
      <c r="G17" s="32" t="s">
        <v>20</v>
      </c>
      <c r="H17" s="32">
        <f t="shared" si="1"/>
        <v>4.5</v>
      </c>
      <c r="I17" s="32">
        <f t="shared" si="4"/>
        <v>2.25</v>
      </c>
      <c r="J17" s="32">
        <f t="shared" si="3"/>
        <v>2.25</v>
      </c>
      <c r="K17" s="42" t="s">
        <v>21</v>
      </c>
    </row>
    <row r="18" s="6" customFormat="1" ht="25" customHeight="1" spans="1:11">
      <c r="A18" s="31">
        <v>13</v>
      </c>
      <c r="B18" s="32" t="s">
        <v>39</v>
      </c>
      <c r="C18" s="32" t="s">
        <v>40</v>
      </c>
      <c r="D18" s="32" t="s">
        <v>41</v>
      </c>
      <c r="E18" s="32">
        <v>2</v>
      </c>
      <c r="F18" s="32" t="s">
        <v>19</v>
      </c>
      <c r="G18" s="32" t="s">
        <v>20</v>
      </c>
      <c r="H18" s="32">
        <f t="shared" si="1"/>
        <v>30</v>
      </c>
      <c r="I18" s="32">
        <f t="shared" si="4"/>
        <v>15</v>
      </c>
      <c r="J18" s="32">
        <f t="shared" si="3"/>
        <v>15</v>
      </c>
      <c r="K18" s="42" t="s">
        <v>21</v>
      </c>
    </row>
    <row r="19" s="6" customFormat="1" ht="25" customHeight="1" spans="1:11">
      <c r="A19" s="31">
        <v>14</v>
      </c>
      <c r="B19" s="32" t="s">
        <v>39</v>
      </c>
      <c r="C19" s="32" t="s">
        <v>42</v>
      </c>
      <c r="D19" s="32" t="s">
        <v>43</v>
      </c>
      <c r="E19" s="32">
        <v>1</v>
      </c>
      <c r="F19" s="32" t="s">
        <v>19</v>
      </c>
      <c r="G19" s="32" t="s">
        <v>20</v>
      </c>
      <c r="H19" s="32">
        <f t="shared" si="1"/>
        <v>15</v>
      </c>
      <c r="I19" s="32">
        <f t="shared" si="4"/>
        <v>7.5</v>
      </c>
      <c r="J19" s="32">
        <f t="shared" si="3"/>
        <v>7.5</v>
      </c>
      <c r="K19" s="42" t="s">
        <v>21</v>
      </c>
    </row>
    <row r="20" s="5" customFormat="1" ht="25" customHeight="1" spans="1:11">
      <c r="A20" s="33"/>
      <c r="B20" s="26" t="s">
        <v>15</v>
      </c>
      <c r="C20" s="27"/>
      <c r="D20" s="27"/>
      <c r="E20" s="27">
        <f t="shared" ref="E20:J20" si="5">SUM(E21:E26)</f>
        <v>3.9</v>
      </c>
      <c r="F20" s="27"/>
      <c r="G20" s="27"/>
      <c r="H20" s="27">
        <f t="shared" si="5"/>
        <v>58.5</v>
      </c>
      <c r="I20" s="27">
        <f t="shared" si="5"/>
        <v>34.5</v>
      </c>
      <c r="J20" s="27">
        <f t="shared" si="5"/>
        <v>24</v>
      </c>
      <c r="K20" s="43"/>
    </row>
    <row r="21" s="6" customFormat="1" ht="25" customHeight="1" spans="1:11">
      <c r="A21" s="31">
        <v>15</v>
      </c>
      <c r="B21" s="32" t="s">
        <v>16</v>
      </c>
      <c r="C21" s="32" t="s">
        <v>17</v>
      </c>
      <c r="D21" s="32" t="s">
        <v>44</v>
      </c>
      <c r="E21" s="32">
        <v>0.7</v>
      </c>
      <c r="F21" s="32" t="s">
        <v>45</v>
      </c>
      <c r="G21" s="32" t="s">
        <v>20</v>
      </c>
      <c r="H21" s="32">
        <f t="shared" ref="H21:H26" si="6">E21*15</f>
        <v>10.5</v>
      </c>
      <c r="I21" s="32">
        <f>1*7.5</f>
        <v>7.5</v>
      </c>
      <c r="J21" s="32">
        <f t="shared" ref="J21:J26" si="7">H21-I21</f>
        <v>3</v>
      </c>
      <c r="K21" s="42" t="s">
        <v>21</v>
      </c>
    </row>
    <row r="22" s="6" customFormat="1" ht="25" customHeight="1" spans="1:11">
      <c r="A22" s="31">
        <v>16</v>
      </c>
      <c r="B22" s="32" t="s">
        <v>24</v>
      </c>
      <c r="C22" s="32" t="s">
        <v>46</v>
      </c>
      <c r="D22" s="32" t="s">
        <v>47</v>
      </c>
      <c r="E22" s="32">
        <v>0.3</v>
      </c>
      <c r="F22" s="32" t="s">
        <v>45</v>
      </c>
      <c r="G22" s="32" t="s">
        <v>20</v>
      </c>
      <c r="H22" s="32">
        <f t="shared" si="6"/>
        <v>4.5</v>
      </c>
      <c r="I22" s="32">
        <f>0.5*7.5</f>
        <v>3.75</v>
      </c>
      <c r="J22" s="32">
        <f t="shared" si="7"/>
        <v>0.75</v>
      </c>
      <c r="K22" s="42" t="s">
        <v>21</v>
      </c>
    </row>
    <row r="23" s="6" customFormat="1" ht="25" customHeight="1" spans="1:11">
      <c r="A23" s="31">
        <v>17</v>
      </c>
      <c r="B23" s="32" t="s">
        <v>24</v>
      </c>
      <c r="C23" s="32" t="s">
        <v>25</v>
      </c>
      <c r="D23" s="32" t="s">
        <v>48</v>
      </c>
      <c r="E23" s="32">
        <v>0.6</v>
      </c>
      <c r="F23" s="32" t="s">
        <v>45</v>
      </c>
      <c r="G23" s="32" t="s">
        <v>20</v>
      </c>
      <c r="H23" s="32">
        <f t="shared" si="6"/>
        <v>9</v>
      </c>
      <c r="I23" s="32">
        <f t="shared" ref="I23:I26" si="8">E23*7.5</f>
        <v>4.5</v>
      </c>
      <c r="J23" s="32">
        <f t="shared" si="7"/>
        <v>4.5</v>
      </c>
      <c r="K23" s="42" t="s">
        <v>21</v>
      </c>
    </row>
    <row r="24" s="6" customFormat="1" ht="25" customHeight="1" spans="1:11">
      <c r="A24" s="31">
        <v>18</v>
      </c>
      <c r="B24" s="32" t="s">
        <v>24</v>
      </c>
      <c r="C24" s="32" t="s">
        <v>25</v>
      </c>
      <c r="D24" s="32" t="s">
        <v>49</v>
      </c>
      <c r="E24" s="32">
        <v>0.4</v>
      </c>
      <c r="F24" s="32" t="s">
        <v>45</v>
      </c>
      <c r="G24" s="32" t="s">
        <v>20</v>
      </c>
      <c r="H24" s="32">
        <f t="shared" si="6"/>
        <v>6</v>
      </c>
      <c r="I24" s="32">
        <f>0.6*7.5</f>
        <v>4.5</v>
      </c>
      <c r="J24" s="32">
        <f t="shared" si="7"/>
        <v>1.5</v>
      </c>
      <c r="K24" s="42" t="s">
        <v>21</v>
      </c>
    </row>
    <row r="25" s="6" customFormat="1" ht="25" customHeight="1" spans="1:11">
      <c r="A25" s="31">
        <v>19</v>
      </c>
      <c r="B25" s="32" t="s">
        <v>24</v>
      </c>
      <c r="C25" s="32" t="s">
        <v>25</v>
      </c>
      <c r="D25" s="32" t="s">
        <v>50</v>
      </c>
      <c r="E25" s="32">
        <v>1.5</v>
      </c>
      <c r="F25" s="32" t="s">
        <v>45</v>
      </c>
      <c r="G25" s="32" t="s">
        <v>20</v>
      </c>
      <c r="H25" s="32">
        <f t="shared" si="6"/>
        <v>22.5</v>
      </c>
      <c r="I25" s="32">
        <f t="shared" si="8"/>
        <v>11.25</v>
      </c>
      <c r="J25" s="32">
        <f t="shared" si="7"/>
        <v>11.25</v>
      </c>
      <c r="K25" s="42" t="s">
        <v>21</v>
      </c>
    </row>
    <row r="26" s="6" customFormat="1" ht="25" customHeight="1" spans="1:11">
      <c r="A26" s="34">
        <v>20</v>
      </c>
      <c r="B26" s="35" t="s">
        <v>51</v>
      </c>
      <c r="C26" s="35" t="s">
        <v>52</v>
      </c>
      <c r="D26" s="35" t="s">
        <v>53</v>
      </c>
      <c r="E26" s="35">
        <v>0.4</v>
      </c>
      <c r="F26" s="35" t="s">
        <v>45</v>
      </c>
      <c r="G26" s="35" t="s">
        <v>20</v>
      </c>
      <c r="H26" s="35">
        <f t="shared" si="6"/>
        <v>6</v>
      </c>
      <c r="I26" s="35">
        <f t="shared" si="8"/>
        <v>3</v>
      </c>
      <c r="J26" s="35">
        <f t="shared" si="7"/>
        <v>3</v>
      </c>
      <c r="K26" s="44" t="s">
        <v>21</v>
      </c>
    </row>
    <row r="27" s="7" customFormat="1" ht="31" customHeight="1" spans="2:10">
      <c r="B27" s="36" t="s">
        <v>54</v>
      </c>
      <c r="D27" s="37"/>
      <c r="F27" s="36" t="s">
        <v>55</v>
      </c>
      <c r="H27" s="38"/>
      <c r="I27" s="38"/>
      <c r="J27" s="38"/>
    </row>
  </sheetData>
  <mergeCells count="9">
    <mergeCell ref="A1:K1"/>
    <mergeCell ref="B2:C2"/>
    <mergeCell ref="H2:J2"/>
    <mergeCell ref="A2:A3"/>
    <mergeCell ref="D2:D3"/>
    <mergeCell ref="E2:E3"/>
    <mergeCell ref="F2:F3"/>
    <mergeCell ref="G2:G3"/>
    <mergeCell ref="K2:K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麦子没熟</cp:lastModifiedBy>
  <dcterms:created xsi:type="dcterms:W3CDTF">2022-12-23T02:55:39Z</dcterms:created>
  <dcterms:modified xsi:type="dcterms:W3CDTF">2022-12-23T02:56:38Z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38B9224939444E3FAF47E5595530DF7F</vt:lpwstr>
  </property>
  <property fmtid="{D5CDD505-2E9C-101B-9397-08002B2CF9AE}" pid="3" name="KSOProductBuildVer">
    <vt:lpwstr>2052-11.1.0.12980</vt:lpwstr>
  </property>
</Properties>
</file>