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季度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<sst xmlns="http://schemas.openxmlformats.org/spreadsheetml/2006/main" count="26" uniqueCount="16">
  <si>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望城区2023年第二季度服务质量奖励汇总表</t>
  </si>
  <si>
    <t>单位：元</t>
  </si>
  <si>
    <t>月份</t>
  </si>
  <si>
    <t>奖励标准</t>
  </si>
  <si>
    <t>总车辆数</t>
  </si>
  <si>
    <t>总可奖励上限</t>
  </si>
  <si>
    <t>众旺公交</t>
  </si>
  <si>
    <t>雷锋巴士</t>
  </si>
  <si>
    <t>参运车辆数总占比</t>
  </si>
  <si>
    <t>可奖励金额上限</t>
  </si>
  <si>
    <t>考核得分</t>
  </si>
  <si>
    <t>核减金额</t>
  </si>
  <si>
    <t>实发金额</t>
  </si>
  <si>
    <t>500元/台*月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</si>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</sst>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75390625" style="0" customWidth="1"/>
    <col min="2" max="4" width="12.00390625" style="0" customWidth="1"/>
    <col min="5" max="5" width="8.625" style="0" customWidth="1"/>
    <col min="6" max="6" width="15.625" style="0" customWidth="1"/>
    <col min="7" max="9" width="13.625" style="0" customWidth="1"/>
    <col min="10" max="10" width="8.625" style="0" customWidth="1"/>
    <col min="11" max="11" width="15.625" style="0" customWidth="1"/>
    <col min="12" max="14" width="13.625" style="0" customWidth="1"/>
  </cols>
  <sheetData>
    <row r="1" spans="1:14" ht="27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15" t="s">
        <v>1</v>
      </c>
    </row>
    <row r="3" spans="1:14" ht="30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/>
      <c r="H3" s="4"/>
      <c r="I3" s="4"/>
      <c r="J3" s="16" t="s">
        <v>7</v>
      </c>
      <c r="K3" s="17"/>
      <c r="L3" s="17"/>
      <c r="M3" s="17"/>
      <c r="N3" s="18"/>
    </row>
    <row r="4" spans="1:14" ht="52.5" customHeight="1">
      <c r="A4" s="6"/>
      <c r="B4" s="4"/>
      <c r="C4" s="4"/>
      <c r="D4" s="5"/>
      <c r="E4" s="7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7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30" customHeight="1">
      <c r="A5" s="8">
        <v>4</v>
      </c>
      <c r="B5" s="9" t="s">
        <v>13</v>
      </c>
      <c r="C5" s="8">
        <v>1780</v>
      </c>
      <c r="D5" s="8">
        <f>C5*500</f>
        <v>890000</v>
      </c>
      <c r="E5" s="10">
        <f>578/(578+549)</f>
        <v>0.5128660159716061</v>
      </c>
      <c r="F5" s="11">
        <f>D5*E5</f>
        <v>456450.7542147294</v>
      </c>
      <c r="G5" s="12">
        <v>97.79</v>
      </c>
      <c r="H5" s="11">
        <f>F5-I5</f>
        <v>10087.56166814547</v>
      </c>
      <c r="I5" s="11">
        <f>F5*G5/100</f>
        <v>446363.19254658394</v>
      </c>
      <c r="J5" s="10">
        <f>549/(578+549)</f>
        <v>0.487133984028394</v>
      </c>
      <c r="K5" s="11">
        <f>D5*J5</f>
        <v>433549.24578527064</v>
      </c>
      <c r="L5" s="12">
        <v>96.74</v>
      </c>
      <c r="M5" s="11">
        <f>K5-N5</f>
        <v>14133.70541259984</v>
      </c>
      <c r="N5" s="11">
        <f>K5*L5/100</f>
        <v>419415.5403726708</v>
      </c>
    </row>
    <row r="6" spans="1:14" ht="30" customHeight="1">
      <c r="A6" s="8">
        <v>5</v>
      </c>
      <c r="B6" s="13"/>
      <c r="C6" s="8">
        <v>1797</v>
      </c>
      <c r="D6" s="8">
        <f>C6*500</f>
        <v>898500</v>
      </c>
      <c r="E6" s="10">
        <f>575/(575+549)</f>
        <v>0.5115658362989324</v>
      </c>
      <c r="F6" s="11">
        <f>D6*E6</f>
        <v>459641.9039145907</v>
      </c>
      <c r="G6" s="12">
        <v>95.96</v>
      </c>
      <c r="H6" s="11">
        <f>F6-I6</f>
        <v>18569.53291814949</v>
      </c>
      <c r="I6" s="11">
        <f>F6*G6/100</f>
        <v>441072.3709964412</v>
      </c>
      <c r="J6" s="10">
        <f>549/(575+549)</f>
        <v>0.4884341637010676</v>
      </c>
      <c r="K6" s="11">
        <f>D6*J6</f>
        <v>438858.0960854093</v>
      </c>
      <c r="L6" s="12">
        <v>96.6</v>
      </c>
      <c r="M6" s="11">
        <f>K6-N6</f>
        <v>14921.175266903942</v>
      </c>
      <c r="N6" s="11">
        <f>K6*L6/100</f>
        <v>423936.92081850534</v>
      </c>
    </row>
    <row r="7" spans="1:14" ht="30" customHeight="1">
      <c r="A7" s="8">
        <v>6</v>
      </c>
      <c r="B7" s="14"/>
      <c r="C7" s="8">
        <v>1797</v>
      </c>
      <c r="D7" s="8">
        <f>C7*500</f>
        <v>898500</v>
      </c>
      <c r="E7" s="10">
        <f>578/(578+548)</f>
        <v>0.5133214920071048</v>
      </c>
      <c r="F7" s="11">
        <f>D7*E7</f>
        <v>461219.3605683836</v>
      </c>
      <c r="G7" s="12">
        <v>95.64</v>
      </c>
      <c r="H7" s="11">
        <f>F7-I7</f>
        <v>20109.164120781526</v>
      </c>
      <c r="I7" s="11">
        <f>F7*G7/100</f>
        <v>441110.19644760207</v>
      </c>
      <c r="J7" s="10">
        <f>548/(578+548)</f>
        <v>0.4866785079928952</v>
      </c>
      <c r="K7" s="11">
        <f>D7*J7</f>
        <v>437280.63943161635</v>
      </c>
      <c r="L7" s="12">
        <v>96.16</v>
      </c>
      <c r="M7" s="11">
        <f>K7-N7</f>
        <v>16791.576554174128</v>
      </c>
      <c r="N7" s="11">
        <f>K7*L7/100</f>
        <v>420489.0628774422</v>
      </c>
    </row>
    <row r="8" spans="1:14" ht="30" customHeight="1">
      <c r="A8" s="8" t="s">
        <v>14</v>
      </c>
      <c r="B8" s="8" t="s">
        <v>15</v>
      </c>
      <c r="C8" s="8" t="s">
        <v>15</v>
      </c>
      <c r="D8" s="8">
        <f>SUM(D5:D7)</f>
        <v>2687000</v>
      </c>
      <c r="E8" s="8" t="s">
        <v>15</v>
      </c>
      <c r="F8" s="11">
        <f>SUM(F5:F7)</f>
        <v>1377312.0186977037</v>
      </c>
      <c r="G8" s="12" t="s">
        <v>15</v>
      </c>
      <c r="H8" s="11">
        <f>F8-I8</f>
        <v>48766.258707076544</v>
      </c>
      <c r="I8" s="11">
        <f>SUM(I5:I7)</f>
        <v>1328545.7599906272</v>
      </c>
      <c r="J8" s="12" t="s">
        <v>15</v>
      </c>
      <c r="K8" s="11">
        <f>SUM(K5:K7)</f>
        <v>1309687.9813022963</v>
      </c>
      <c r="L8" s="12" t="s">
        <v>15</v>
      </c>
      <c r="M8" s="11">
        <f>K8-N8</f>
        <v>45846.45723367785</v>
      </c>
      <c r="N8" s="11">
        <f>SUM(N5:N7)</f>
        <v>1263841.5240686184</v>
      </c>
    </row>
  </sheetData>
  <sheetProtection/>
  <mergeCells count="8">
    <mergeCell ref="A1:N1"/>
    <mergeCell ref="E3:I3"/>
    <mergeCell ref="J3:N3"/>
    <mergeCell ref="A3:A4"/>
    <mergeCell ref="B3:B4"/>
    <mergeCell ref="B5:B7"/>
    <mergeCell ref="C3:C4"/>
    <mergeCell ref="D3:D4"/>
  </mergeCells>
  <printOptions/>
  <pageMargins left="0.75" right="0.75" top="1" bottom="1" header="0.5" footer="0.5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洛克塔</cp:lastModifiedBy>
  <dcterms:created xsi:type="dcterms:W3CDTF">2021-02-03T08:57:13Z</dcterms:created>
  <dcterms:modified xsi:type="dcterms:W3CDTF">2024-03-26T01:33:10Z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8F29A3B05D0F4FCDB57C1D2281C074AB_13</vt:lpwstr>
  </property>
</Properties>
</file>