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activeTab="7"/>
  </bookViews>
  <sheets>
    <sheet name="收支总表" sheetId="2" r:id="rId1"/>
    <sheet name="收入总表" sheetId="3" r:id="rId2"/>
    <sheet name="支出总表" sheetId="4" r:id="rId3"/>
    <sheet name="财拨总表" sheetId="5" r:id="rId4"/>
    <sheet name="一般预算支出功能分类" sheetId="6" r:id="rId5"/>
    <sheet name="一般公共预算基本支出经济分类" sheetId="10" r:id="rId6"/>
    <sheet name="三公" sheetId="8" r:id="rId7"/>
    <sheet name="政府性基金" sheetId="9" r:id="rId8"/>
  </sheets>
  <definedNames>
    <definedName name="_xlnm._FilterDatabase" localSheetId="4" hidden="1">一般预算支出功能分类!$A$6:$G$174</definedName>
  </definedNames>
  <calcPr calcId="144525"/>
</workbook>
</file>

<file path=xl/sharedStrings.xml><?xml version="1.0" encoding="utf-8"?>
<sst xmlns="http://schemas.openxmlformats.org/spreadsheetml/2006/main" count="576" uniqueCount="481">
  <si>
    <t>收支总表</t>
  </si>
  <si>
    <t>单位：望城区高塘岭街道办事处</t>
  </si>
  <si>
    <t>单位：万元</t>
  </si>
  <si>
    <t>收      入</t>
  </si>
  <si>
    <t>支      出</t>
  </si>
  <si>
    <t>项    目</t>
  </si>
  <si>
    <t>预算数</t>
  </si>
  <si>
    <t>一、财政拨款</t>
  </si>
  <si>
    <t>一、[201]一般公共服务支出</t>
  </si>
  <si>
    <t>二、财政专户管理资金收入</t>
  </si>
  <si>
    <t>二、[202]外交支出</t>
  </si>
  <si>
    <t>三、事业收入</t>
  </si>
  <si>
    <t>三、[203]国防支出</t>
  </si>
  <si>
    <t>四、上级补助收入</t>
  </si>
  <si>
    <t>四、[204]公共安全支出</t>
  </si>
  <si>
    <t>五、事业单位经营收入</t>
  </si>
  <si>
    <t>五、[205]教育支出</t>
  </si>
  <si>
    <t>六、附属单位上缴收入</t>
  </si>
  <si>
    <t>六、[206]科学技术支出</t>
  </si>
  <si>
    <t>七、其他收入</t>
  </si>
  <si>
    <t>七、[207]文化旅游体育与传媒支出</t>
  </si>
  <si>
    <t>八、[208]社会保障和就业支出</t>
  </si>
  <si>
    <t>九、[209]社会保险基金支出</t>
  </si>
  <si>
    <t>十、[210]卫生健康支出</t>
  </si>
  <si>
    <t>十一、[211]节能环保支出</t>
  </si>
  <si>
    <t>十二、[212]城乡社区支出</t>
  </si>
  <si>
    <t>十三、[213]农林水支出</t>
  </si>
  <si>
    <t>十四、[214]交通运输支出</t>
  </si>
  <si>
    <t>十五、[215]资源勘探工业信息等支出</t>
  </si>
  <si>
    <t>十六、[216]商业服务业等支出</t>
  </si>
  <si>
    <t>十七、[217]金融支出</t>
  </si>
  <si>
    <t>十八、[219]援助其他地区支出</t>
  </si>
  <si>
    <t>十九、[220]自然资源海洋气象等支出</t>
  </si>
  <si>
    <t>二十、[221]住房保障支出</t>
  </si>
  <si>
    <t>二十一、[222]粮油物资储备支出</t>
  </si>
  <si>
    <t>二十二、[223]国有资本经营预算支出</t>
  </si>
  <si>
    <t>二十三、[224]灾害防治及应急管理支出</t>
  </si>
  <si>
    <t>二十四、[227]预备费</t>
  </si>
  <si>
    <t>二十五、[229]其他支出</t>
  </si>
  <si>
    <t>二十六、[230]转移性支出</t>
  </si>
  <si>
    <t>二十七、[231]债务还本支出</t>
  </si>
  <si>
    <t>二十八、[232]债务付息支出</t>
  </si>
  <si>
    <t>二十九、[233]债务发行费用支出</t>
  </si>
  <si>
    <t>三十、[234]抗疫特别国债安排的支出</t>
  </si>
  <si>
    <t>本年收入合计</t>
  </si>
  <si>
    <t>本年支出合计</t>
  </si>
  <si>
    <t>财政拨款结余结转</t>
  </si>
  <si>
    <t>结转下年</t>
  </si>
  <si>
    <t xml:space="preserve">  财政拨款结转</t>
  </si>
  <si>
    <t xml:space="preserve">  财政拨款结余</t>
  </si>
  <si>
    <t>财政专户结余结转</t>
  </si>
  <si>
    <t>单位资金结余结转</t>
  </si>
  <si>
    <t>收入总计</t>
  </si>
  <si>
    <t>支出总计</t>
  </si>
  <si>
    <t>收入总表</t>
  </si>
  <si>
    <t xml:space="preserve">单位：望城区高塘岭街道办事处 </t>
  </si>
  <si>
    <t>单位</t>
  </si>
  <si>
    <t>总计</t>
  </si>
  <si>
    <t>本年收入</t>
  </si>
  <si>
    <t>上年结转</t>
  </si>
  <si>
    <t>编码</t>
  </si>
  <si>
    <t>名称</t>
  </si>
  <si>
    <t>合计</t>
  </si>
  <si>
    <t>财政拨款</t>
  </si>
  <si>
    <t>财政专户管理资金收入</t>
  </si>
  <si>
    <t>事业收入</t>
  </si>
  <si>
    <t>上级补助收入</t>
  </si>
  <si>
    <t>事业单位经营收入</t>
  </si>
  <si>
    <t>附属单位上缴收入</t>
  </si>
  <si>
    <t>其他收入</t>
  </si>
  <si>
    <t>财政专户结转结余</t>
  </si>
  <si>
    <t>小计</t>
  </si>
  <si>
    <t xml:space="preserve"> 财政拨款结转</t>
  </si>
  <si>
    <t>财政拨款结余</t>
  </si>
  <si>
    <t>总计：</t>
  </si>
  <si>
    <t>单位： 望城区高塘岭街道办事处</t>
  </si>
  <si>
    <t>支出总表</t>
  </si>
  <si>
    <t>基本支出</t>
  </si>
  <si>
    <t>项目支出</t>
  </si>
  <si>
    <t>人员类</t>
  </si>
  <si>
    <t>公用经费</t>
  </si>
  <si>
    <t>其他运转类</t>
  </si>
  <si>
    <t>特定目标类</t>
  </si>
  <si>
    <t>总计:</t>
  </si>
  <si>
    <t xml:space="preserve">望城区高塘岭街道办事处 </t>
  </si>
  <si>
    <t>财政拨款收支总表</t>
  </si>
  <si>
    <t>项目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</si>
  <si>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</si>
  <si>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</si>
  <si>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</si>
  <si>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</si>
  <si>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</si>
  <si>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</si>
  <si>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二、结转下年</t>
  </si>
  <si>
    <t>本年一般公共预算支出表</t>
  </si>
  <si>
    <t xml:space="preserve">单位： 望城区高塘岭街道办事处 </t>
  </si>
  <si>
    <t>科目编码</t>
  </si>
  <si>
    <t>科目名称</t>
  </si>
  <si>
    <t>人员经费</t>
  </si>
  <si>
    <t>201</t>
  </si>
  <si>
    <t>一般公共服务支出</t>
  </si>
  <si>
    <t>20101</t>
  </si>
  <si>
    <t>人大事务</t>
  </si>
  <si>
    <t xml:space="preserve">  一般行政管理事务</t>
  </si>
  <si>
    <t>2010108</t>
  </si>
  <si>
    <t xml:space="preserve">  代表工作</t>
  </si>
  <si>
    <t>20102</t>
  </si>
  <si>
    <t>政协事务</t>
  </si>
  <si>
    <t>2010202</t>
  </si>
  <si>
    <t>20103</t>
  </si>
  <si>
    <t>政府办公厅（室）及相关机构事务</t>
  </si>
  <si>
    <t>2010301</t>
  </si>
  <si>
    <t xml:space="preserve">  行政运行</t>
  </si>
  <si>
    <t>2010302</t>
  </si>
  <si>
    <t>2010308</t>
  </si>
  <si>
    <t xml:space="preserve">  信访事务</t>
  </si>
  <si>
    <t>2010399</t>
  </si>
  <si>
    <t xml:space="preserve">  其他政府办公厅（室）及相关机构事务支出</t>
  </si>
  <si>
    <t>20105</t>
  </si>
  <si>
    <t>统计信息事务</t>
  </si>
  <si>
    <t>2010502</t>
  </si>
  <si>
    <t>2010507</t>
  </si>
  <si>
    <t xml:space="preserve">  专项普查活动</t>
  </si>
  <si>
    <t>20106</t>
  </si>
  <si>
    <t>财政事务</t>
  </si>
  <si>
    <t>2010602</t>
  </si>
  <si>
    <t>20113</t>
  </si>
  <si>
    <t>商贸事务</t>
  </si>
  <si>
    <t>2011302</t>
  </si>
  <si>
    <t>2011399</t>
  </si>
  <si>
    <t xml:space="preserve">  其他商贸事务支出</t>
  </si>
  <si>
    <t>20123</t>
  </si>
  <si>
    <t>民族事务</t>
  </si>
  <si>
    <t>2012304</t>
  </si>
  <si>
    <t xml:space="preserve">  民族工作专项</t>
  </si>
  <si>
    <t>20129</t>
  </si>
  <si>
    <t>群众团体事务</t>
  </si>
  <si>
    <t>2012902</t>
  </si>
  <si>
    <t>20131</t>
  </si>
  <si>
    <t>党委办公厅（室）及相关机构事务</t>
  </si>
  <si>
    <t>2013105</t>
  </si>
  <si>
    <t xml:space="preserve">  专项业务</t>
  </si>
  <si>
    <t>20132</t>
  </si>
  <si>
    <t>组织事务</t>
  </si>
  <si>
    <t>2013202</t>
  </si>
  <si>
    <t>2013299</t>
  </si>
  <si>
    <t xml:space="preserve">  其他组织事务支出</t>
  </si>
  <si>
    <t>20133</t>
  </si>
  <si>
    <t>宣传事务</t>
  </si>
  <si>
    <t>2013302</t>
  </si>
  <si>
    <t>20134</t>
  </si>
  <si>
    <t>统战事务</t>
  </si>
  <si>
    <t>2013402</t>
  </si>
  <si>
    <t>20136</t>
  </si>
  <si>
    <t>其他共产党事务支出</t>
  </si>
  <si>
    <t>2013602</t>
  </si>
  <si>
    <t>20138</t>
  </si>
  <si>
    <t>市场监督管理事务</t>
  </si>
  <si>
    <t>2013816</t>
  </si>
  <si>
    <t xml:space="preserve">  食品安全监管</t>
  </si>
  <si>
    <t>203</t>
  </si>
  <si>
    <t>国防支出</t>
  </si>
  <si>
    <t>20306</t>
  </si>
  <si>
    <t>国防动员</t>
  </si>
  <si>
    <t>2030603</t>
  </si>
  <si>
    <t xml:space="preserve">  人民防空</t>
  </si>
  <si>
    <t>2030607</t>
  </si>
  <si>
    <t xml:space="preserve">  民兵</t>
  </si>
  <si>
    <t>204</t>
  </si>
  <si>
    <t>公共安全支出</t>
  </si>
  <si>
    <t>20402</t>
  </si>
  <si>
    <t>公安</t>
  </si>
  <si>
    <t>2040220</t>
  </si>
  <si>
    <t xml:space="preserve">  执法办案</t>
  </si>
  <si>
    <t>205</t>
  </si>
  <si>
    <t>教育支出</t>
  </si>
  <si>
    <t>20502</t>
  </si>
  <si>
    <t>普通教育</t>
  </si>
  <si>
    <t>2050299</t>
  </si>
  <si>
    <t xml:space="preserve">  其他普通教育支出</t>
  </si>
  <si>
    <t>206</t>
  </si>
  <si>
    <t>科学技术支出</t>
  </si>
  <si>
    <t>20604</t>
  </si>
  <si>
    <t>技术研究与开发</t>
  </si>
  <si>
    <t>2060499</t>
  </si>
  <si>
    <t xml:space="preserve">  其他技术研究与开发支出</t>
  </si>
  <si>
    <t>20607</t>
  </si>
  <si>
    <t>科学技术普及</t>
  </si>
  <si>
    <t>2060702</t>
  </si>
  <si>
    <t xml:space="preserve">  科普活动</t>
  </si>
  <si>
    <t>207</t>
  </si>
  <si>
    <t>文化旅游体育与传媒支出</t>
  </si>
  <si>
    <t>20701</t>
  </si>
  <si>
    <t>文化和旅游</t>
  </si>
  <si>
    <t>2070109</t>
  </si>
  <si>
    <t xml:space="preserve">  群众文化</t>
  </si>
  <si>
    <t>2070199</t>
  </si>
  <si>
    <t xml:space="preserve">  其他文化和旅游支出</t>
  </si>
  <si>
    <t>20702</t>
  </si>
  <si>
    <t>文物</t>
  </si>
  <si>
    <t>2070299</t>
  </si>
  <si>
    <t xml:space="preserve">  其他文物支出</t>
  </si>
  <si>
    <t>20799</t>
  </si>
  <si>
    <t>其他文化旅游体育与传媒支出</t>
  </si>
  <si>
    <t>2079903</t>
  </si>
  <si>
    <t xml:space="preserve">  文化产业发展专项支出</t>
  </si>
  <si>
    <t>2079999</t>
  </si>
  <si>
    <t xml:space="preserve">  其他文化旅游体育与传媒支出</t>
  </si>
  <si>
    <t>208</t>
  </si>
  <si>
    <t>社会保障和就业支出</t>
  </si>
  <si>
    <t>20801</t>
  </si>
  <si>
    <t>人力资源和社会保障管理事务</t>
  </si>
  <si>
    <t>2080101</t>
  </si>
  <si>
    <t>2080109</t>
  </si>
  <si>
    <t xml:space="preserve">  社会保险经办机构</t>
  </si>
  <si>
    <t>20802</t>
  </si>
  <si>
    <t>民政管理事务</t>
  </si>
  <si>
    <t>2080208</t>
  </si>
  <si>
    <t xml:space="preserve">  基层政权建设和社区治理</t>
  </si>
  <si>
    <t>20805</t>
  </si>
  <si>
    <t>行政事业单位养老支出</t>
  </si>
  <si>
    <t>2080501</t>
  </si>
  <si>
    <t xml:space="preserve">  行政单位离退休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</si>
  <si>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</si>
  <si>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</si>
  <si>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</si>
  <si>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</si>
  <si>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2080599</t>
  </si>
  <si>
    <t xml:space="preserve">  其他行政事业单位养老支出</t>
  </si>
  <si>
    <t>20807</t>
  </si>
  <si>
    <t>就业补助</t>
  </si>
  <si>
    <t>2080701</t>
  </si>
  <si>
    <t xml:space="preserve">  就业创业服务补贴</t>
  </si>
  <si>
    <t>2080799</t>
  </si>
  <si>
    <t xml:space="preserve">  其他就业补助支出</t>
  </si>
  <si>
    <t>20808</t>
  </si>
  <si>
    <t>抚恤</t>
  </si>
  <si>
    <t>2080801</t>
  </si>
  <si>
    <t xml:space="preserve">  死亡抚恤</t>
  </si>
  <si>
    <t>2080899</t>
  </si>
  <si>
    <t xml:space="preserve">  其他优抚支出</t>
  </si>
  <si>
    <t>20809</t>
  </si>
  <si>
    <t>退役安置</t>
  </si>
  <si>
    <t>2080901</t>
  </si>
  <si>
    <t xml:space="preserve">  退役士兵安置</t>
  </si>
  <si>
    <t>2080999</t>
  </si>
  <si>
    <t xml:space="preserve">  其他退役安置支出</t>
  </si>
  <si>
    <t>20810</t>
  </si>
  <si>
    <t>社会福利</t>
  </si>
  <si>
    <t>2081002</t>
  </si>
  <si>
    <t xml:space="preserve">  老年福利</t>
  </si>
  <si>
    <t>2081006</t>
  </si>
  <si>
    <t xml:space="preserve">  养老服务</t>
  </si>
  <si>
    <t>20811</t>
  </si>
  <si>
    <t>残疾人事业</t>
  </si>
  <si>
    <t>2081102</t>
  </si>
  <si>
    <t>2081199</t>
  </si>
  <si>
    <t xml:space="preserve">  其他残疾人事业支出</t>
  </si>
  <si>
    <t>20820</t>
  </si>
  <si>
    <t>临时救助</t>
  </si>
  <si>
    <t>2082001</t>
  </si>
  <si>
    <t xml:space="preserve">  临时救助支出</t>
  </si>
  <si>
    <t>20825</t>
  </si>
  <si>
    <t>其他生活救助</t>
  </si>
  <si>
    <t>2082502</t>
  </si>
  <si>
    <t xml:space="preserve">  其他农村生活救助</t>
  </si>
  <si>
    <t>20828</t>
  </si>
  <si>
    <t>退役军人管理事务</t>
  </si>
  <si>
    <t>2082804</t>
  </si>
  <si>
    <t xml:space="preserve">  拥军优属</t>
  </si>
  <si>
    <t>210</t>
  </si>
  <si>
    <t>卫生健康支出</t>
  </si>
  <si>
    <t>21002</t>
  </si>
  <si>
    <t>公立医院</t>
  </si>
  <si>
    <t>2100201</t>
  </si>
  <si>
    <t xml:space="preserve">  综合医院</t>
  </si>
  <si>
    <t>21003</t>
  </si>
  <si>
    <t>基层医疗卫生机构</t>
  </si>
  <si>
    <t>2100301</t>
  </si>
  <si>
    <t xml:space="preserve">  城市社区卫生机构</t>
  </si>
  <si>
    <t>21004</t>
  </si>
  <si>
    <t>公共卫生</t>
  </si>
  <si>
    <t>2100499</t>
  </si>
  <si>
    <t xml:space="preserve">  其他公共卫生支出</t>
  </si>
  <si>
    <t>21011</t>
  </si>
  <si>
    <t>行政事业单位医疗</t>
  </si>
  <si>
    <t>2101101</t>
  </si>
  <si>
    <t xml:space="preserve">  行政单位医疗</t>
  </si>
  <si>
    <t>2101103</t>
  </si>
  <si>
    <t xml:space="preserve">  公务员医疗补助</t>
  </si>
  <si>
    <t>21015</t>
  </si>
  <si>
    <t>医疗保障管理事务</t>
  </si>
  <si>
    <t>2101599</t>
  </si>
  <si>
    <t xml:space="preserve">  其他医疗保障管理事务支出</t>
  </si>
  <si>
    <t>211</t>
  </si>
  <si>
    <t>节能环保支出</t>
  </si>
  <si>
    <t>21101</t>
  </si>
  <si>
    <t>环境保护管理事务</t>
  </si>
  <si>
    <t>2110104</t>
  </si>
  <si>
    <t xml:space="preserve">  生态环境保护宣传</t>
  </si>
  <si>
    <t>21103</t>
  </si>
  <si>
    <t>污染防治</t>
  </si>
  <si>
    <t>2110302</t>
  </si>
  <si>
    <t xml:space="preserve">  水体</t>
  </si>
  <si>
    <t>2110399</t>
  </si>
  <si>
    <t xml:space="preserve">  其他污染防治支出</t>
  </si>
  <si>
    <t>21104</t>
  </si>
  <si>
    <t>自然生态保护</t>
  </si>
  <si>
    <t>2110402</t>
  </si>
  <si>
    <t xml:space="preserve">  农村环境保护</t>
  </si>
  <si>
    <t>2110499</t>
  </si>
  <si>
    <t xml:space="preserve">  其他自然生态保护支出</t>
  </si>
  <si>
    <t>21110</t>
  </si>
  <si>
    <t>能源节约利用</t>
  </si>
  <si>
    <t>2111001</t>
  </si>
  <si>
    <t xml:space="preserve">  能源节约利用</t>
  </si>
  <si>
    <t>21199</t>
  </si>
  <si>
    <t>其他节能环保支出</t>
  </si>
  <si>
    <t>2119999</t>
  </si>
  <si>
    <t xml:space="preserve">  其他节能环保支出</t>
  </si>
  <si>
    <t>212</t>
  </si>
  <si>
    <t>城乡社区支出</t>
  </si>
  <si>
    <t>21201</t>
  </si>
  <si>
    <t>城乡社区管理事务</t>
  </si>
  <si>
    <t>2120102</t>
  </si>
  <si>
    <t>2120104</t>
  </si>
  <si>
    <t xml:space="preserve">  城管执法</t>
  </si>
  <si>
    <t>2120199</t>
  </si>
  <si>
    <t xml:space="preserve">  其他城乡社区管理事务支出</t>
  </si>
  <si>
    <t>21203</t>
  </si>
  <si>
    <t>城乡社区公共设施</t>
  </si>
  <si>
    <t>2120399</t>
  </si>
  <si>
    <t xml:space="preserve">  其他城乡社区公共设施支出</t>
  </si>
  <si>
    <t>21205</t>
  </si>
  <si>
    <t>城乡社区环境卫生</t>
  </si>
  <si>
    <t>2120501</t>
  </si>
  <si>
    <t xml:space="preserve">  城乡社区环境卫生</t>
  </si>
  <si>
    <t>21299</t>
  </si>
  <si>
    <t>其他城乡社区支出</t>
  </si>
  <si>
    <t>2129999</t>
  </si>
  <si>
    <t xml:space="preserve">  其他城乡社区支出</t>
  </si>
  <si>
    <t>213</t>
  </si>
  <si>
    <t>农林水支出</t>
  </si>
  <si>
    <t>21301</t>
  </si>
  <si>
    <t>农业农村</t>
  </si>
  <si>
    <t>2130108</t>
  </si>
  <si>
    <t xml:space="preserve">  病虫害控制</t>
  </si>
  <si>
    <t>2130122</t>
  </si>
  <si>
    <t xml:space="preserve">  农业生产发展</t>
  </si>
  <si>
    <t>2130124</t>
  </si>
  <si>
    <t xml:space="preserve">  农村合作经济</t>
  </si>
  <si>
    <t>2130126</t>
  </si>
  <si>
    <t xml:space="preserve">  农村社会事业</t>
  </si>
  <si>
    <t>2130142</t>
  </si>
  <si>
    <t xml:space="preserve">  农村道路建设</t>
  </si>
  <si>
    <t>2130152</t>
  </si>
  <si>
    <t xml:space="preserve">  对高校毕业生到基层任职补助</t>
  </si>
  <si>
    <t>2130199</t>
  </si>
  <si>
    <t xml:space="preserve">  其他农业农村支出</t>
  </si>
  <si>
    <t>21303</t>
  </si>
  <si>
    <t>水利</t>
  </si>
  <si>
    <t>2130305</t>
  </si>
  <si>
    <t xml:space="preserve">  水利工程建设</t>
  </si>
  <si>
    <t>2130306</t>
  </si>
  <si>
    <t xml:space="preserve">  水利工程运行与维护</t>
  </si>
  <si>
    <t>2130314</t>
  </si>
  <si>
    <t xml:space="preserve">  防汛</t>
  </si>
  <si>
    <t>2130399</t>
  </si>
  <si>
    <t xml:space="preserve">  其他水利支出</t>
  </si>
  <si>
    <t>21305</t>
  </si>
  <si>
    <t>扶贫</t>
  </si>
  <si>
    <t>2130504</t>
  </si>
  <si>
    <t xml:space="preserve">  农村基础设施建设</t>
  </si>
  <si>
    <t>2130599</t>
  </si>
  <si>
    <t xml:space="preserve">  其他扶贫支出</t>
  </si>
  <si>
    <t>21307</t>
  </si>
  <si>
    <t>农村综合改革</t>
  </si>
  <si>
    <t>2130701</t>
  </si>
  <si>
    <t xml:space="preserve">  对村级公益事业建设的补助</t>
  </si>
  <si>
    <t>2130705</t>
  </si>
  <si>
    <t xml:space="preserve">  对村民委员会和村党支部的补助</t>
  </si>
  <si>
    <t>2130706</t>
  </si>
  <si>
    <t xml:space="preserve">  对村集体经济组织的补助</t>
  </si>
  <si>
    <t>2130799</t>
  </si>
  <si>
    <t xml:space="preserve">  其他农村综合改革支出</t>
  </si>
  <si>
    <t>215</t>
  </si>
  <si>
    <t>资源勘探工业信息等支出</t>
  </si>
  <si>
    <t>21505</t>
  </si>
  <si>
    <t>工业和信息产业监管</t>
  </si>
  <si>
    <t>2150502</t>
  </si>
  <si>
    <t>216</t>
  </si>
  <si>
    <t>商业服务业等支出</t>
  </si>
  <si>
    <t>21602</t>
  </si>
  <si>
    <t>商业流通事务</t>
  </si>
  <si>
    <t>2160299</t>
  </si>
  <si>
    <t xml:space="preserve">  其他商业流通事务支出</t>
  </si>
  <si>
    <t>221</t>
  </si>
  <si>
    <t>住房保障支出</t>
  </si>
  <si>
    <t>22101</t>
  </si>
  <si>
    <t>保障性安居工程支出</t>
  </si>
  <si>
    <t>2210101</t>
  </si>
  <si>
    <t xml:space="preserve">  廉租住房</t>
  </si>
  <si>
    <t>22102</t>
  </si>
  <si>
    <t>住房改革支出</t>
  </si>
  <si>
    <t>2210201</t>
  </si>
  <si>
    <t xml:space="preserve">  住房公积金</t>
  </si>
  <si>
    <t>22103</t>
  </si>
  <si>
    <t>城乡社区住宅</t>
  </si>
  <si>
    <t>2210399</t>
  </si>
  <si>
    <t xml:space="preserve">  其他城乡社区住宅支出</t>
  </si>
  <si>
    <t>224</t>
  </si>
  <si>
    <t>灾害防治及应急管理支出</t>
  </si>
  <si>
    <t>22401</t>
  </si>
  <si>
    <t>应急管理事务</t>
  </si>
  <si>
    <t>2240109</t>
  </si>
  <si>
    <t xml:space="preserve">  应急管理</t>
  </si>
  <si>
    <t>2240199</t>
  </si>
  <si>
    <t xml:space="preserve">  其他应急管理支出</t>
  </si>
  <si>
    <t>本年一般公共预算基本支出表</t>
  </si>
  <si>
    <t>部门预算支出经济分类科目</t>
  </si>
  <si>
    <t>本年一般公共预算基本支出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</si>
  <si>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</si>
  <si>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</si>
  <si>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</si>
  <si>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</si>
  <si>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</si>
  <si>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</si>
  <si>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</si>
  <si>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</si>
  <si>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</si>
  <si>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</si>
  <si>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</si>
  <si>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其他工资福利支出（临聘）</t>
  </si>
  <si>
    <t>商品和服务支出</t>
  </si>
  <si>
    <t>办公费</t>
  </si>
  <si>
    <t>机关维修维护费</t>
  </si>
  <si>
    <t>印刷费</t>
  </si>
  <si>
    <t>水费</t>
  </si>
  <si>
    <t>电费</t>
  </si>
  <si>
    <t>劳务费</t>
  </si>
  <si>
    <t>差旅费</t>
  </si>
  <si>
    <t>会议费</t>
  </si>
  <si>
    <t>培训费</t>
  </si>
  <si>
    <t>工会经费</t>
  </si>
  <si>
    <t>其他交通费用</t>
  </si>
  <si>
    <t>其他商品和服务支出</t>
  </si>
  <si>
    <t>对个人和家庭的补助</t>
  </si>
  <si>
    <t>退休生活补助</t>
  </si>
  <si>
    <t>合  计</t>
  </si>
  <si>
    <t>本年“三公”经费支出表</t>
  </si>
  <si>
    <t>三公经费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</si>
  <si>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</si>
  <si>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</si>
  <si>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</si>
  <si>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</si>
  <si>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</si>
  <si>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</si>
  <si>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</si>
  <si>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</si>
  <si>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 xml:space="preserve"> 望城区高塘岭街道办事处</t>
  </si>
  <si>
    <t>政府性基金预算支出表</t>
  </si>
  <si>
    <t>本年政府性基金预算支出</t>
  </si>
  <si>
    <t>2082202</t>
  </si>
  <si>
    <t xml:space="preserve">  基础设施建设和经济发展</t>
  </si>
  <si>
    <t>2120801</t>
  </si>
  <si>
    <t xml:space="preserve">  征地和拆迁补偿支出</t>
  </si>
  <si>
    <t>2120802</t>
  </si>
  <si>
    <t xml:space="preserve">  土地开发支出</t>
  </si>
  <si>
    <t>2120804</t>
  </si>
  <si>
    <t xml:space="preserve">  农村基础设施建设支出</t>
  </si>
  <si>
    <t>2120806</t>
  </si>
  <si>
    <t xml:space="preserve">  土地出让业务支出</t>
  </si>
  <si>
    <t>2121100</t>
  </si>
  <si>
    <t xml:space="preserve">  农业土地开发资金安排的支出</t>
  </si>
  <si>
    <t>2121399</t>
  </si>
  <si>
    <t xml:space="preserve">  其他城市基础设施配套费安排的支出</t>
  </si>
  <si>
    <t>2296002</t>
  </si>
  <si>
    <t xml:space="preserve">  用于社会福利的彩票公益金支出</t>
  </si>
  <si>
    <t>2296003</t>
  </si>
  <si>
    <t xml:space="preserve">  用于体育事业的彩票公益金支出</t>
  </si>
  <si>
    <t>合计：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</si>
</sst>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#,##0.00_ "/>
    <numFmt numFmtId="178" formatCode="#,##0.00000000000000_ 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10"/>
      <name val="宋体"/>
      <charset val="134"/>
    </font>
    <font>
      <b/>
      <sz val="10"/>
      <name val="SimSun"/>
      <charset val="134"/>
    </font>
    <font>
      <sz val="9"/>
      <color indexed="8"/>
      <name val="宋体"/>
      <charset val="1"/>
      <scheme val="minor"/>
    </font>
    <font>
      <sz val="9"/>
      <name val="宋体"/>
      <charset val="134"/>
    </font>
    <font>
      <sz val="8"/>
      <name val="SimSun"/>
      <charset val="134"/>
    </font>
    <font>
      <b/>
      <sz val="8"/>
      <name val="SimSun"/>
      <charset val="134"/>
    </font>
    <font>
      <sz val="10"/>
      <name val="SimSun"/>
      <charset val="134"/>
    </font>
    <font>
      <sz val="10"/>
      <color indexed="8"/>
      <name val="宋体"/>
      <charset val="1"/>
      <scheme val="minor"/>
    </font>
    <font>
      <b/>
      <sz val="12"/>
      <name val="SimSun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1" fillId="24" borderId="15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19" borderId="14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8" borderId="10" applyNumberForma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33" fillId="35" borderId="16" applyNumberForma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</cellStyleXfs>
  <cellXfs count="69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left" vertical="center" shrinkToFit="1"/>
    </xf>
    <xf numFmtId="177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shrinkToFit="1"/>
    </xf>
    <xf numFmtId="4" fontId="4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right" vertical="center" shrinkToFit="1"/>
    </xf>
    <xf numFmtId="4" fontId="1" fillId="4" borderId="2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4" fontId="7" fillId="0" borderId="1" xfId="0" applyNumberFormat="1" applyFont="1" applyBorder="1">
      <alignment vertical="center"/>
    </xf>
    <xf numFmtId="0" fontId="5" fillId="0" borderId="4" xfId="0" applyFont="1" applyFill="1" applyBorder="1" applyAlignment="1">
      <alignment horizontal="left" vertical="center" shrinkToFi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 shrinkToFit="1"/>
    </xf>
    <xf numFmtId="4" fontId="7" fillId="0" borderId="1" xfId="0" applyNumberFormat="1" applyFont="1" applyFill="1" applyBorder="1">
      <alignment vertical="center"/>
    </xf>
    <xf numFmtId="0" fontId="0" fillId="0" borderId="0" xfId="0" applyFont="1" applyAlignment="1">
      <alignment horizontal="left"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4" fontId="8" fillId="2" borderId="1" xfId="0" applyNumberFormat="1" applyFont="1" applyFill="1" applyBorder="1" applyAlignment="1">
      <alignment horizontal="right" vertical="center"/>
    </xf>
    <xf numFmtId="178" fontId="0" fillId="0" borderId="0" xfId="0" applyNumberFormat="1" applyFo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4" fontId="10" fillId="0" borderId="2" xfId="0" applyNumberFormat="1" applyFont="1" applyBorder="1" applyAlignment="1">
      <alignment vertical="center" wrapText="1"/>
    </xf>
    <xf numFmtId="4" fontId="5" fillId="0" borderId="6" xfId="0" applyNumberFormat="1" applyFont="1" applyFill="1" applyBorder="1" applyAlignment="1">
      <alignment horizontal="right" vertical="center" shrinkToFit="1"/>
    </xf>
    <xf numFmtId="4" fontId="11" fillId="0" borderId="2" xfId="0" applyNumberFormat="1" applyFont="1" applyBorder="1" applyAlignment="1">
      <alignment horizontal="right"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9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right" vertical="center" shrinkToFit="1"/>
    </xf>
    <xf numFmtId="0" fontId="12" fillId="0" borderId="0" xfId="0" applyFont="1">
      <alignment vertical="center"/>
    </xf>
    <xf numFmtId="0" fontId="10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Fill="1" applyBorder="1">
      <alignment vertical="center"/>
    </xf>
    <xf numFmtId="4" fontId="9" fillId="0" borderId="1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5"/>
  <sheetViews>
    <sheetView workbookViewId="0">
      <selection activeCell="A3" sqref="A3:D3"/>
    </sheetView>
  </sheetViews>
  <sheetFormatPr defaultColWidth="10" defaultRowHeight="13.5" outlineLevelCol="3"/>
  <cols>
    <col min="1" max="1" width="25.775" customWidth="1"/>
    <col min="2" max="2" width="16.4416666666667" customWidth="1"/>
    <col min="3" max="3" width="36.775" customWidth="1"/>
    <col min="4" max="4" width="16.4416666666667" customWidth="1"/>
    <col min="5" max="5" width="9.775" customWidth="1"/>
    <col min="7" max="8" width="24.2166666666667" customWidth="1"/>
  </cols>
  <sheetData>
    <row r="1" ht="21.6" customHeight="1" spans="1:4">
      <c r="A1" s="1"/>
      <c r="B1" s="1"/>
      <c r="C1" s="1"/>
      <c r="D1" s="1"/>
    </row>
    <row r="2" ht="34.5" customHeight="1" spans="1:4">
      <c r="A2" s="2" t="s">
        <v>0</v>
      </c>
      <c r="B2" s="2"/>
      <c r="C2" s="2"/>
      <c r="D2" s="2"/>
    </row>
    <row r="3" ht="33.6" customHeight="1" spans="1:4">
      <c r="A3" s="59" t="s">
        <v>1</v>
      </c>
      <c r="B3" s="59"/>
      <c r="C3" s="59"/>
      <c r="D3" s="59"/>
    </row>
    <row r="4" ht="22.35" customHeight="1" spans="4:4">
      <c r="D4" s="41" t="s">
        <v>2</v>
      </c>
    </row>
    <row r="5" ht="28.5" customHeight="1" spans="1:4">
      <c r="A5" s="60" t="s">
        <v>3</v>
      </c>
      <c r="B5" s="60"/>
      <c r="C5" s="60" t="s">
        <v>4</v>
      </c>
      <c r="D5" s="60"/>
    </row>
    <row r="6" ht="31.05" customHeight="1" spans="1:4">
      <c r="A6" s="61" t="s">
        <v>5</v>
      </c>
      <c r="B6" s="61" t="s">
        <v>6</v>
      </c>
      <c r="C6" s="61" t="s">
        <v>5</v>
      </c>
      <c r="D6" s="61" t="s">
        <v>6</v>
      </c>
    </row>
    <row r="7" ht="16.2" customHeight="1" spans="1:4">
      <c r="A7" s="62" t="s">
        <v>7</v>
      </c>
      <c r="B7" s="9">
        <v>18598.89</v>
      </c>
      <c r="C7" s="62" t="s">
        <v>8</v>
      </c>
      <c r="D7" s="9">
        <v>6192.82</v>
      </c>
    </row>
    <row r="8" ht="16.2" customHeight="1" spans="1:4">
      <c r="A8" s="62" t="s">
        <v>9</v>
      </c>
      <c r="B8" s="9"/>
      <c r="C8" s="62" t="s">
        <v>10</v>
      </c>
      <c r="D8" s="9">
        <v>0</v>
      </c>
    </row>
    <row r="9" ht="16.2" customHeight="1" spans="1:4">
      <c r="A9" s="62" t="s">
        <v>11</v>
      </c>
      <c r="B9" s="63"/>
      <c r="C9" s="62" t="s">
        <v>12</v>
      </c>
      <c r="D9" s="9">
        <v>45.4</v>
      </c>
    </row>
    <row r="10" ht="16.2" customHeight="1" spans="1:4">
      <c r="A10" s="62" t="s">
        <v>13</v>
      </c>
      <c r="B10" s="9"/>
      <c r="C10" s="62" t="s">
        <v>14</v>
      </c>
      <c r="D10" s="9">
        <v>46.27</v>
      </c>
    </row>
    <row r="11" ht="16.2" customHeight="1" spans="1:4">
      <c r="A11" s="62" t="s">
        <v>15</v>
      </c>
      <c r="B11" s="9"/>
      <c r="C11" s="62" t="s">
        <v>16</v>
      </c>
      <c r="D11" s="9">
        <v>40</v>
      </c>
    </row>
    <row r="12" ht="16.2" customHeight="1" spans="1:4">
      <c r="A12" s="62" t="s">
        <v>17</v>
      </c>
      <c r="B12" s="9"/>
      <c r="C12" s="62" t="s">
        <v>18</v>
      </c>
      <c r="D12" s="9">
        <v>379</v>
      </c>
    </row>
    <row r="13" ht="16.2" customHeight="1" spans="1:4">
      <c r="A13" s="62" t="s">
        <v>19</v>
      </c>
      <c r="B13" s="9">
        <v>3192.33</v>
      </c>
      <c r="C13" s="62" t="s">
        <v>20</v>
      </c>
      <c r="D13" s="9">
        <v>184</v>
      </c>
    </row>
    <row r="14" ht="16.2" customHeight="1" spans="1:4">
      <c r="A14" s="62"/>
      <c r="B14" s="63"/>
      <c r="C14" s="62" t="s">
        <v>21</v>
      </c>
      <c r="D14" s="9">
        <v>849.45</v>
      </c>
    </row>
    <row r="15" ht="16.2" customHeight="1" spans="1:4">
      <c r="A15" s="62"/>
      <c r="B15" s="62"/>
      <c r="C15" s="62" t="s">
        <v>22</v>
      </c>
      <c r="D15" s="9"/>
    </row>
    <row r="16" ht="16.2" customHeight="1" spans="1:4">
      <c r="A16" s="62"/>
      <c r="B16" s="62"/>
      <c r="C16" s="62" t="s">
        <v>23</v>
      </c>
      <c r="D16" s="9">
        <v>249.31</v>
      </c>
    </row>
    <row r="17" ht="16.2" customHeight="1" spans="1:4">
      <c r="A17" s="62"/>
      <c r="B17" s="62"/>
      <c r="C17" s="62" t="s">
        <v>24</v>
      </c>
      <c r="D17" s="9">
        <v>584.24</v>
      </c>
    </row>
    <row r="18" ht="16.2" customHeight="1" spans="1:4">
      <c r="A18" s="62"/>
      <c r="B18" s="62"/>
      <c r="C18" s="62" t="s">
        <v>25</v>
      </c>
      <c r="D18" s="9">
        <v>7893.8</v>
      </c>
    </row>
    <row r="19" ht="16.2" customHeight="1" spans="1:4">
      <c r="A19" s="62"/>
      <c r="B19" s="62"/>
      <c r="C19" s="62" t="s">
        <v>26</v>
      </c>
      <c r="D19" s="9">
        <v>4381.6</v>
      </c>
    </row>
    <row r="20" ht="16.2" customHeight="1" spans="1:4">
      <c r="A20" s="62"/>
      <c r="B20" s="62"/>
      <c r="C20" s="62" t="s">
        <v>27</v>
      </c>
      <c r="D20" s="9"/>
    </row>
    <row r="21" ht="16.2" customHeight="1" spans="1:4">
      <c r="A21" s="62"/>
      <c r="B21" s="62"/>
      <c r="C21" s="62" t="s">
        <v>28</v>
      </c>
      <c r="D21" s="9">
        <v>1.8</v>
      </c>
    </row>
    <row r="22" ht="16.2" customHeight="1" spans="1:4">
      <c r="A22" s="62"/>
      <c r="B22" s="62"/>
      <c r="C22" s="62" t="s">
        <v>29</v>
      </c>
      <c r="D22" s="9">
        <v>82.06</v>
      </c>
    </row>
    <row r="23" ht="16.2" customHeight="1" spans="1:4">
      <c r="A23" s="62"/>
      <c r="B23" s="62"/>
      <c r="C23" s="62" t="s">
        <v>30</v>
      </c>
      <c r="D23" s="9"/>
    </row>
    <row r="24" ht="16.2" customHeight="1" spans="1:4">
      <c r="A24" s="62"/>
      <c r="B24" s="62"/>
      <c r="C24" s="62" t="s">
        <v>31</v>
      </c>
      <c r="D24" s="9"/>
    </row>
    <row r="25" ht="16.2" customHeight="1" spans="1:4">
      <c r="A25" s="62"/>
      <c r="B25" s="62"/>
      <c r="C25" s="62" t="s">
        <v>32</v>
      </c>
      <c r="D25" s="9"/>
    </row>
    <row r="26" ht="16.2" customHeight="1" spans="1:4">
      <c r="A26" s="62"/>
      <c r="B26" s="62"/>
      <c r="C26" s="62" t="s">
        <v>33</v>
      </c>
      <c r="D26" s="9">
        <v>600.47</v>
      </c>
    </row>
    <row r="27" ht="16.2" customHeight="1" spans="1:4">
      <c r="A27" s="62"/>
      <c r="B27" s="62"/>
      <c r="C27" s="62" t="s">
        <v>34</v>
      </c>
      <c r="D27" s="9"/>
    </row>
    <row r="28" ht="16.2" customHeight="1" spans="1:4">
      <c r="A28" s="62"/>
      <c r="B28" s="62"/>
      <c r="C28" s="62" t="s">
        <v>35</v>
      </c>
      <c r="D28" s="9"/>
    </row>
    <row r="29" ht="16.2" customHeight="1" spans="1:4">
      <c r="A29" s="62"/>
      <c r="B29" s="62"/>
      <c r="C29" s="62" t="s">
        <v>36</v>
      </c>
      <c r="D29" s="9">
        <v>26</v>
      </c>
    </row>
    <row r="30" ht="16.2" customHeight="1" spans="1:4">
      <c r="A30" s="62"/>
      <c r="B30" s="62"/>
      <c r="C30" s="62" t="s">
        <v>37</v>
      </c>
      <c r="D30" s="9"/>
    </row>
    <row r="31" ht="16.2" customHeight="1" spans="1:4">
      <c r="A31" s="62"/>
      <c r="B31" s="62"/>
      <c r="C31" s="62" t="s">
        <v>38</v>
      </c>
      <c r="D31" s="9">
        <v>235</v>
      </c>
    </row>
    <row r="32" ht="16.2" customHeight="1" spans="1:4">
      <c r="A32" s="62"/>
      <c r="B32" s="62"/>
      <c r="C32" s="62" t="s">
        <v>39</v>
      </c>
      <c r="D32" s="9"/>
    </row>
    <row r="33" ht="16.2" customHeight="1" spans="1:4">
      <c r="A33" s="62"/>
      <c r="B33" s="62"/>
      <c r="C33" s="62" t="s">
        <v>40</v>
      </c>
      <c r="D33" s="9"/>
    </row>
    <row r="34" ht="16.2" customHeight="1" spans="1:4">
      <c r="A34" s="62"/>
      <c r="B34" s="62"/>
      <c r="C34" s="62" t="s">
        <v>41</v>
      </c>
      <c r="D34" s="9"/>
    </row>
    <row r="35" ht="16.2" customHeight="1" spans="1:4">
      <c r="A35" s="62"/>
      <c r="B35" s="62"/>
      <c r="C35" s="62" t="s">
        <v>42</v>
      </c>
      <c r="D35" s="64"/>
    </row>
    <row r="36" ht="16.2" customHeight="1" spans="1:4">
      <c r="A36" s="62"/>
      <c r="B36" s="62"/>
      <c r="C36" s="62" t="s">
        <v>43</v>
      </c>
      <c r="D36" s="64"/>
    </row>
    <row r="37" ht="16.2" customHeight="1" spans="1:4">
      <c r="A37" s="65"/>
      <c r="B37" s="65"/>
      <c r="C37" s="66"/>
      <c r="D37" s="67"/>
    </row>
    <row r="38" ht="16.2" customHeight="1" spans="1:4">
      <c r="A38" s="43"/>
      <c r="B38" s="43"/>
      <c r="C38" s="43"/>
      <c r="D38" s="47"/>
    </row>
    <row r="39" ht="16.2" customHeight="1" spans="1:4">
      <c r="A39" s="50" t="s">
        <v>44</v>
      </c>
      <c r="B39" s="51">
        <f>SUM(B7:B38)</f>
        <v>21791.22</v>
      </c>
      <c r="C39" s="50" t="s">
        <v>45</v>
      </c>
      <c r="D39" s="51">
        <f>SUM(D7:D38)</f>
        <v>21791.22</v>
      </c>
    </row>
    <row r="40" ht="16.2" customHeight="1" spans="1:4">
      <c r="A40" s="58" t="s">
        <v>46</v>
      </c>
      <c r="B40" s="47"/>
      <c r="C40" s="50" t="s">
        <v>47</v>
      </c>
      <c r="D40" s="51"/>
    </row>
    <row r="41" ht="16.2" customHeight="1" spans="1:4">
      <c r="A41" s="58" t="s">
        <v>48</v>
      </c>
      <c r="B41" s="47"/>
      <c r="C41" s="68"/>
      <c r="D41" s="47"/>
    </row>
    <row r="42" ht="16.2" customHeight="1" spans="1:4">
      <c r="A42" s="58" t="s">
        <v>49</v>
      </c>
      <c r="B42" s="47"/>
      <c r="C42" s="68"/>
      <c r="D42" s="47"/>
    </row>
    <row r="43" ht="16.2" customHeight="1" spans="1:4">
      <c r="A43" s="58" t="s">
        <v>50</v>
      </c>
      <c r="B43" s="47"/>
      <c r="C43" s="43"/>
      <c r="D43" s="47"/>
    </row>
    <row r="44" ht="16.2" customHeight="1" spans="1:4">
      <c r="A44" s="58" t="s">
        <v>51</v>
      </c>
      <c r="B44" s="47"/>
      <c r="C44" s="43"/>
      <c r="D44" s="47"/>
    </row>
    <row r="45" ht="16.2" customHeight="1" spans="1:4">
      <c r="A45" s="50" t="s">
        <v>52</v>
      </c>
      <c r="B45" s="51">
        <f>B39</f>
        <v>21791.22</v>
      </c>
      <c r="C45" s="50" t="s">
        <v>53</v>
      </c>
      <c r="D45" s="51">
        <f>D39</f>
        <v>21791.22</v>
      </c>
    </row>
  </sheetData>
  <mergeCells count="4">
    <mergeCell ref="A2:D2"/>
    <mergeCell ref="A3:D3"/>
    <mergeCell ref="A5:B5"/>
    <mergeCell ref="C5:D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workbookViewId="0">
      <selection activeCell="C17" sqref="C17"/>
    </sheetView>
  </sheetViews>
  <sheetFormatPr defaultColWidth="10" defaultRowHeight="13.5"/>
  <cols>
    <col min="1" max="1" width="7.775" customWidth="1"/>
    <col min="2" max="2" width="19.2166666666667" customWidth="1"/>
    <col min="3" max="3" width="14.4416666666667" customWidth="1"/>
    <col min="4" max="4" width="13.6666666666667" customWidth="1"/>
    <col min="5" max="5" width="14.6666666666667" customWidth="1"/>
    <col min="6" max="10" width="7.21666666666667" customWidth="1"/>
    <col min="11" max="11" width="14.775" customWidth="1"/>
    <col min="12" max="12" width="9.88333333333333" customWidth="1"/>
    <col min="13" max="17" width="7.21666666666667" customWidth="1"/>
    <col min="18" max="20" width="9.775" customWidth="1"/>
  </cols>
  <sheetData>
    <row r="1" ht="22.8" customHeight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35.85" customHeight="1" spans="1:17">
      <c r="A2" s="2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8.15" customHeight="1" spans="1:17">
      <c r="A3" s="40" t="s">
        <v>55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ht="17.25" customHeight="1" spans="1:17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ht="34.5" customHeight="1" spans="1:17">
      <c r="A5" s="50" t="s">
        <v>56</v>
      </c>
      <c r="B5" s="50"/>
      <c r="C5" s="50" t="s">
        <v>57</v>
      </c>
      <c r="D5" s="50" t="s">
        <v>58</v>
      </c>
      <c r="E5" s="50"/>
      <c r="F5" s="50"/>
      <c r="G5" s="50"/>
      <c r="H5" s="50"/>
      <c r="I5" s="50"/>
      <c r="J5" s="50"/>
      <c r="K5" s="50"/>
      <c r="L5" s="50" t="s">
        <v>59</v>
      </c>
      <c r="M5" s="50"/>
      <c r="N5" s="50"/>
      <c r="O5" s="50"/>
      <c r="P5" s="50"/>
      <c r="Q5" s="50"/>
    </row>
    <row r="6" ht="18.9" customHeight="1" spans="1:17">
      <c r="A6" s="50" t="s">
        <v>60</v>
      </c>
      <c r="B6" s="50" t="s">
        <v>61</v>
      </c>
      <c r="C6" s="50"/>
      <c r="D6" s="50" t="s">
        <v>62</v>
      </c>
      <c r="E6" s="50" t="s">
        <v>63</v>
      </c>
      <c r="F6" s="50" t="s">
        <v>64</v>
      </c>
      <c r="G6" s="50" t="s">
        <v>65</v>
      </c>
      <c r="H6" s="50" t="s">
        <v>66</v>
      </c>
      <c r="I6" s="50" t="s">
        <v>67</v>
      </c>
      <c r="J6" s="50" t="s">
        <v>68</v>
      </c>
      <c r="K6" s="50" t="s">
        <v>69</v>
      </c>
      <c r="L6" s="50" t="s">
        <v>62</v>
      </c>
      <c r="M6" s="50" t="s">
        <v>46</v>
      </c>
      <c r="N6" s="50"/>
      <c r="O6" s="50"/>
      <c r="P6" s="50" t="s">
        <v>70</v>
      </c>
      <c r="Q6" s="50" t="s">
        <v>51</v>
      </c>
    </row>
    <row r="7" ht="28.5" customHeight="1" spans="1:17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 t="s">
        <v>71</v>
      </c>
      <c r="N7" s="50" t="s">
        <v>72</v>
      </c>
      <c r="O7" s="50" t="s">
        <v>73</v>
      </c>
      <c r="P7" s="50"/>
      <c r="Q7" s="50"/>
    </row>
    <row r="8" ht="31.95" customHeight="1" spans="1:17">
      <c r="A8" s="50" t="s">
        <v>74</v>
      </c>
      <c r="B8" s="50"/>
      <c r="C8" s="51">
        <f>C9</f>
        <v>21791.22</v>
      </c>
      <c r="D8" s="51">
        <f>D9</f>
        <v>21791.22</v>
      </c>
      <c r="E8" s="51">
        <f t="shared" ref="E8:K8" si="0">E9</f>
        <v>18598.89</v>
      </c>
      <c r="F8" s="51">
        <f t="shared" si="0"/>
        <v>0</v>
      </c>
      <c r="G8" s="51">
        <f t="shared" si="0"/>
        <v>0</v>
      </c>
      <c r="H8" s="51">
        <f t="shared" si="0"/>
        <v>0</v>
      </c>
      <c r="I8" s="51">
        <f t="shared" si="0"/>
        <v>0</v>
      </c>
      <c r="J8" s="51">
        <f t="shared" si="0"/>
        <v>0</v>
      </c>
      <c r="K8" s="51">
        <f t="shared" si="0"/>
        <v>3192.33</v>
      </c>
      <c r="L8" s="51"/>
      <c r="M8" s="51"/>
      <c r="N8" s="51"/>
      <c r="O8" s="51"/>
      <c r="P8" s="51"/>
      <c r="Q8" s="51"/>
    </row>
    <row r="9" ht="31.05" customHeight="1" spans="1:17">
      <c r="A9" s="56">
        <v>821001</v>
      </c>
      <c r="B9" s="57" t="s">
        <v>75</v>
      </c>
      <c r="C9" s="51">
        <f>D9+L9</f>
        <v>21791.22</v>
      </c>
      <c r="D9" s="51">
        <f>E9+K9</f>
        <v>21791.22</v>
      </c>
      <c r="E9" s="51">
        <v>18598.89</v>
      </c>
      <c r="F9" s="51"/>
      <c r="G9" s="51"/>
      <c r="H9" s="51"/>
      <c r="I9" s="51"/>
      <c r="J9" s="51"/>
      <c r="K9" s="51">
        <v>3192.33</v>
      </c>
      <c r="L9" s="51"/>
      <c r="M9" s="51"/>
      <c r="N9" s="51"/>
      <c r="O9" s="51"/>
      <c r="P9" s="51"/>
      <c r="Q9" s="51"/>
    </row>
    <row r="10" ht="26.7" customHeight="1" spans="1:17">
      <c r="A10" s="58"/>
      <c r="B10" s="58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</sheetData>
  <mergeCells count="22">
    <mergeCell ref="A2:Q2"/>
    <mergeCell ref="A3:Q3"/>
    <mergeCell ref="A4:Q4"/>
    <mergeCell ref="A5:B5"/>
    <mergeCell ref="D5:K5"/>
    <mergeCell ref="L5:Q5"/>
    <mergeCell ref="M6:O6"/>
    <mergeCell ref="A8:B8"/>
    <mergeCell ref="A6:A7"/>
    <mergeCell ref="B6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P6:P7"/>
    <mergeCell ref="Q6:Q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B24" sqref="B24"/>
    </sheetView>
  </sheetViews>
  <sheetFormatPr defaultColWidth="10" defaultRowHeight="13.5" outlineLevelRow="7"/>
  <cols>
    <col min="1" max="1" width="10" customWidth="1"/>
    <col min="2" max="2" width="35.1083333333333" customWidth="1"/>
    <col min="3" max="3" width="15.5583333333333" customWidth="1"/>
    <col min="4" max="4" width="15.8833333333333" customWidth="1"/>
    <col min="5" max="5" width="15.3333333333333" customWidth="1"/>
    <col min="6" max="6" width="13.775" customWidth="1"/>
    <col min="7" max="7" width="16.3333333333333" customWidth="1"/>
    <col min="8" max="8" width="15.4416666666667" customWidth="1"/>
    <col min="9" max="9" width="15.2166666666667" customWidth="1"/>
    <col min="10" max="12" width="9.775" customWidth="1"/>
  </cols>
  <sheetData>
    <row r="1" ht="22.8" customHeight="1" spans="1:9">
      <c r="A1" s="1"/>
      <c r="B1" s="1"/>
      <c r="C1" s="1"/>
      <c r="D1" s="1"/>
      <c r="E1" s="1"/>
      <c r="F1" s="1"/>
      <c r="G1" s="1"/>
      <c r="H1" s="1"/>
      <c r="I1" s="1"/>
    </row>
    <row r="2" ht="35.85" customHeight="1" spans="1:9">
      <c r="A2" s="2" t="s">
        <v>76</v>
      </c>
      <c r="B2" s="2"/>
      <c r="C2" s="2"/>
      <c r="D2" s="2"/>
      <c r="E2" s="2"/>
      <c r="F2" s="2"/>
      <c r="G2" s="2"/>
      <c r="H2" s="2"/>
      <c r="I2" s="2"/>
    </row>
    <row r="3" ht="26.7" customHeight="1" spans="1:9">
      <c r="A3" s="3"/>
      <c r="B3" s="3"/>
      <c r="C3" s="3"/>
      <c r="D3" s="3"/>
      <c r="E3" s="3"/>
      <c r="F3" s="3"/>
      <c r="G3" s="3"/>
      <c r="H3" s="3"/>
      <c r="I3" s="3"/>
    </row>
    <row r="4" ht="16.35" customHeight="1" spans="1:9">
      <c r="A4" s="4" t="s">
        <v>2</v>
      </c>
      <c r="B4" s="4"/>
      <c r="C4" s="4"/>
      <c r="D4" s="4"/>
      <c r="E4" s="4"/>
      <c r="F4" s="4"/>
      <c r="G4" s="4"/>
      <c r="H4" s="4"/>
      <c r="I4" s="4"/>
    </row>
    <row r="5" ht="22.95" customHeight="1" spans="1:9">
      <c r="A5" s="11" t="s">
        <v>56</v>
      </c>
      <c r="B5" s="11"/>
      <c r="C5" s="11" t="s">
        <v>57</v>
      </c>
      <c r="D5" s="11" t="s">
        <v>77</v>
      </c>
      <c r="E5" s="11"/>
      <c r="F5" s="11"/>
      <c r="G5" s="11" t="s">
        <v>78</v>
      </c>
      <c r="H5" s="11"/>
      <c r="I5" s="11"/>
    </row>
    <row r="6" ht="25.35" customHeight="1" spans="1:9">
      <c r="A6" s="11" t="s">
        <v>60</v>
      </c>
      <c r="B6" s="11" t="s">
        <v>61</v>
      </c>
      <c r="C6" s="12"/>
      <c r="D6" s="12" t="s">
        <v>62</v>
      </c>
      <c r="E6" s="12" t="s">
        <v>79</v>
      </c>
      <c r="F6" s="12" t="s">
        <v>80</v>
      </c>
      <c r="G6" s="12" t="s">
        <v>62</v>
      </c>
      <c r="H6" s="12" t="s">
        <v>81</v>
      </c>
      <c r="I6" s="12" t="s">
        <v>82</v>
      </c>
    </row>
    <row r="7" ht="22.8" customHeight="1" spans="1:9">
      <c r="A7" s="11" t="s">
        <v>83</v>
      </c>
      <c r="B7" s="52"/>
      <c r="C7" s="53">
        <f>C8</f>
        <v>21791.22</v>
      </c>
      <c r="D7" s="53">
        <f t="shared" ref="D7:I7" si="0">D8</f>
        <v>4579.88</v>
      </c>
      <c r="E7" s="53">
        <f t="shared" si="0"/>
        <v>3798.76</v>
      </c>
      <c r="F7" s="53">
        <f t="shared" si="0"/>
        <v>781.12</v>
      </c>
      <c r="G7" s="53">
        <f t="shared" si="0"/>
        <v>17211.34</v>
      </c>
      <c r="H7" s="53">
        <f t="shared" si="0"/>
        <v>17211.34</v>
      </c>
      <c r="I7" s="53">
        <f t="shared" si="0"/>
        <v>0</v>
      </c>
    </row>
    <row r="8" ht="26.1" customHeight="1" spans="1:9">
      <c r="A8">
        <v>821001</v>
      </c>
      <c r="B8" s="54" t="s">
        <v>84</v>
      </c>
      <c r="C8" s="53">
        <f>D8+G8</f>
        <v>21791.22</v>
      </c>
      <c r="D8" s="53">
        <f>E8+F8</f>
        <v>4579.88</v>
      </c>
      <c r="E8" s="55">
        <v>3798.76</v>
      </c>
      <c r="F8" s="55">
        <v>781.12</v>
      </c>
      <c r="G8" s="53">
        <f>H8+I8</f>
        <v>17211.34</v>
      </c>
      <c r="H8" s="55">
        <v>17211.34</v>
      </c>
      <c r="I8" s="53"/>
    </row>
  </sheetData>
  <mergeCells count="8">
    <mergeCell ref="A2:I2"/>
    <mergeCell ref="A3:I3"/>
    <mergeCell ref="A4:I4"/>
    <mergeCell ref="A5:B5"/>
    <mergeCell ref="D5:F5"/>
    <mergeCell ref="G5:I5"/>
    <mergeCell ref="A7:B7"/>
    <mergeCell ref="C5:C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workbookViewId="0">
      <selection activeCell="C10" sqref="C10"/>
    </sheetView>
  </sheetViews>
  <sheetFormatPr defaultColWidth="10" defaultRowHeight="13.5" outlineLevelCol="3"/>
  <cols>
    <col min="1" max="1" width="23.2166666666667" customWidth="1"/>
    <col min="2" max="2" width="19" customWidth="1"/>
    <col min="3" max="3" width="33" customWidth="1"/>
    <col min="4" max="4" width="18.6666666666667" customWidth="1"/>
    <col min="5" max="5" width="9.775" customWidth="1"/>
  </cols>
  <sheetData>
    <row r="1" ht="17.25" customHeight="1" spans="1:4">
      <c r="A1" s="1"/>
      <c r="B1" s="1"/>
      <c r="C1" s="1"/>
      <c r="D1" s="1"/>
    </row>
    <row r="2" ht="60.3" customHeight="1" spans="1:4">
      <c r="A2" s="2" t="s">
        <v>85</v>
      </c>
      <c r="B2" s="2"/>
      <c r="C2" s="2"/>
      <c r="D2" s="2"/>
    </row>
    <row r="3" ht="22.8" customHeight="1" spans="1:4">
      <c r="A3" s="40" t="s">
        <v>75</v>
      </c>
      <c r="B3" s="40"/>
      <c r="C3" s="40"/>
      <c r="D3" s="40"/>
    </row>
    <row r="4" ht="16.35" customHeight="1" spans="1:4">
      <c r="A4" s="41" t="s">
        <v>2</v>
      </c>
      <c r="B4" s="41"/>
      <c r="C4" s="41"/>
      <c r="D4" s="41"/>
    </row>
    <row r="5" ht="19.5" customHeight="1" spans="1:4">
      <c r="A5" s="42" t="s">
        <v>3</v>
      </c>
      <c r="B5" s="42"/>
      <c r="C5" s="42" t="s">
        <v>4</v>
      </c>
      <c r="D5" s="42"/>
    </row>
    <row r="6" ht="19.5" customHeight="1" spans="1:4">
      <c r="A6" s="42" t="s">
        <v>86</v>
      </c>
      <c r="B6" s="42" t="s">
        <v>6</v>
      </c>
      <c r="C6" s="42" t="s">
        <v>86</v>
      </c>
      <c r="D6" s="42" t="s">
        <v>6</v>
      </c>
    </row>
    <row r="7" ht="19.5" customHeight="1" spans="1:4">
      <c r="A7" s="43" t="s">
        <v>87</v>
      </c>
      <c r="B7" s="44"/>
      <c r="C7" s="43" t="s">
        <v>88</v>
      </c>
      <c r="D7" s="44"/>
    </row>
    <row r="8" ht="19.5" customHeight="1" spans="1:4">
      <c r="A8" s="43" t="s">
        <v>89</v>
      </c>
      <c r="B8" s="45">
        <v>15636.33</v>
      </c>
      <c r="C8" s="43" t="s">
        <v>8</v>
      </c>
      <c r="D8" s="45">
        <v>5672.82</v>
      </c>
    </row>
    <row r="9" ht="19.5" customHeight="1" spans="1:4">
      <c r="A9" s="43" t="s">
        <v>90</v>
      </c>
      <c r="B9" s="45">
        <v>2962.56</v>
      </c>
      <c r="C9" s="43" t="s">
        <v>10</v>
      </c>
      <c r="D9" s="46"/>
    </row>
    <row r="10" ht="19.5" customHeight="1" spans="1:4">
      <c r="A10" s="43" t="s">
        <v>91</v>
      </c>
      <c r="B10" s="47"/>
      <c r="C10" s="43" t="s">
        <v>12</v>
      </c>
      <c r="D10" s="46">
        <v>45.4</v>
      </c>
    </row>
    <row r="11" ht="19.5" customHeight="1" spans="1:4">
      <c r="A11" s="43" t="s">
        <v>92</v>
      </c>
      <c r="B11" s="44"/>
      <c r="C11" s="43" t="s">
        <v>14</v>
      </c>
      <c r="D11" s="46">
        <v>46.27</v>
      </c>
    </row>
    <row r="12" ht="19.5" customHeight="1" spans="1:4">
      <c r="A12" s="43" t="s">
        <v>89</v>
      </c>
      <c r="B12" s="47"/>
      <c r="C12" s="43" t="s">
        <v>16</v>
      </c>
      <c r="D12" s="46">
        <v>40</v>
      </c>
    </row>
    <row r="13" ht="19.5" customHeight="1" spans="1:4">
      <c r="A13" s="43" t="s">
        <v>90</v>
      </c>
      <c r="B13" s="47"/>
      <c r="C13" s="43" t="s">
        <v>18</v>
      </c>
      <c r="D13" s="46">
        <v>379</v>
      </c>
    </row>
    <row r="14" ht="19.5" customHeight="1" spans="1:4">
      <c r="A14" s="43" t="s">
        <v>91</v>
      </c>
      <c r="B14" s="47"/>
      <c r="C14" s="43" t="s">
        <v>20</v>
      </c>
      <c r="D14" s="46">
        <v>184</v>
      </c>
    </row>
    <row r="15" ht="19.5" customHeight="1" spans="1:4">
      <c r="A15" s="43"/>
      <c r="B15" s="48"/>
      <c r="C15" s="43" t="s">
        <v>21</v>
      </c>
      <c r="D15" s="46">
        <v>849.44</v>
      </c>
    </row>
    <row r="16" ht="19.5" customHeight="1" spans="1:4">
      <c r="A16" s="43"/>
      <c r="B16" s="48"/>
      <c r="C16" s="43" t="s">
        <v>22</v>
      </c>
      <c r="D16" s="46"/>
    </row>
    <row r="17" ht="19.5" customHeight="1" spans="1:4">
      <c r="A17" s="43"/>
      <c r="B17" s="48"/>
      <c r="C17" s="43" t="s">
        <v>23</v>
      </c>
      <c r="D17" s="46">
        <v>249.31</v>
      </c>
    </row>
    <row r="18" ht="19.5" customHeight="1" spans="1:4">
      <c r="A18" s="43"/>
      <c r="B18" s="48"/>
      <c r="C18" s="43" t="s">
        <v>24</v>
      </c>
      <c r="D18" s="46">
        <v>584.23</v>
      </c>
    </row>
    <row r="19" ht="19.5" customHeight="1" spans="1:4">
      <c r="A19" s="43"/>
      <c r="B19" s="48"/>
      <c r="C19" s="43" t="s">
        <v>25</v>
      </c>
      <c r="D19" s="45">
        <v>5221.48</v>
      </c>
    </row>
    <row r="20" ht="19.5" customHeight="1" spans="1:4">
      <c r="A20" s="43"/>
      <c r="B20" s="43"/>
      <c r="C20" s="43" t="s">
        <v>26</v>
      </c>
      <c r="D20" s="45">
        <v>4381.6</v>
      </c>
    </row>
    <row r="21" ht="19.5" customHeight="1" spans="1:4">
      <c r="A21" s="43"/>
      <c r="B21" s="43"/>
      <c r="C21" s="43" t="s">
        <v>27</v>
      </c>
      <c r="D21" s="46"/>
    </row>
    <row r="22" ht="19.5" customHeight="1" spans="1:4">
      <c r="A22" s="43"/>
      <c r="B22" s="43"/>
      <c r="C22" s="43" t="s">
        <v>28</v>
      </c>
      <c r="D22" s="46">
        <v>1.8</v>
      </c>
    </row>
    <row r="23" ht="19.5" customHeight="1" spans="1:4">
      <c r="A23" s="43"/>
      <c r="B23" s="43"/>
      <c r="C23" s="43" t="s">
        <v>29</v>
      </c>
      <c r="D23" s="46">
        <v>82.06</v>
      </c>
    </row>
    <row r="24" ht="19.5" customHeight="1" spans="1:4">
      <c r="A24" s="43"/>
      <c r="B24" s="43"/>
      <c r="C24" s="43" t="s">
        <v>30</v>
      </c>
      <c r="D24" s="46"/>
    </row>
    <row r="25" ht="19.5" customHeight="1" spans="1:4">
      <c r="A25" s="43"/>
      <c r="B25" s="43"/>
      <c r="C25" s="43" t="s">
        <v>31</v>
      </c>
      <c r="D25" s="46"/>
    </row>
    <row r="26" ht="19.5" customHeight="1" spans="1:4">
      <c r="A26" s="43"/>
      <c r="B26" s="43"/>
      <c r="C26" s="43" t="s">
        <v>32</v>
      </c>
      <c r="D26" s="46"/>
    </row>
    <row r="27" ht="19.5" customHeight="1" spans="1:4">
      <c r="A27" s="43"/>
      <c r="B27" s="43"/>
      <c r="C27" s="43" t="s">
        <v>33</v>
      </c>
      <c r="D27" s="46">
        <v>600.48</v>
      </c>
    </row>
    <row r="28" ht="19.5" customHeight="1" spans="1:4">
      <c r="A28" s="43"/>
      <c r="B28" s="43"/>
      <c r="C28" s="43" t="s">
        <v>34</v>
      </c>
      <c r="D28" s="46"/>
    </row>
    <row r="29" ht="19.5" customHeight="1" spans="1:4">
      <c r="A29" s="43"/>
      <c r="B29" s="43"/>
      <c r="C29" s="43" t="s">
        <v>35</v>
      </c>
      <c r="D29" s="46"/>
    </row>
    <row r="30" ht="19.5" customHeight="1" spans="1:4">
      <c r="A30" s="43"/>
      <c r="B30" s="43"/>
      <c r="C30" s="43" t="s">
        <v>36</v>
      </c>
      <c r="D30" s="46">
        <v>26</v>
      </c>
    </row>
    <row r="31" ht="19.5" customHeight="1" spans="1:4">
      <c r="A31" s="43"/>
      <c r="B31" s="43"/>
      <c r="C31" s="43" t="s">
        <v>37</v>
      </c>
      <c r="D31" s="46"/>
    </row>
    <row r="32" ht="19.5" customHeight="1" spans="1:4">
      <c r="A32" s="43"/>
      <c r="B32" s="43"/>
      <c r="C32" s="43" t="s">
        <v>38</v>
      </c>
      <c r="D32" s="46">
        <v>235</v>
      </c>
    </row>
    <row r="33" ht="19.5" customHeight="1" spans="1:4">
      <c r="A33" s="43"/>
      <c r="B33" s="43"/>
      <c r="C33" s="43" t="s">
        <v>39</v>
      </c>
      <c r="D33" s="46"/>
    </row>
    <row r="34" ht="19.5" customHeight="1" spans="1:4">
      <c r="A34" s="43"/>
      <c r="B34" s="43"/>
      <c r="C34" s="43" t="s">
        <v>40</v>
      </c>
      <c r="D34" s="46"/>
    </row>
    <row r="35" ht="19.5" customHeight="1" spans="1:4">
      <c r="A35" s="43"/>
      <c r="B35" s="43"/>
      <c r="C35" s="43" t="s">
        <v>41</v>
      </c>
      <c r="D35" s="46"/>
    </row>
    <row r="36" ht="19.5" customHeight="1" spans="1:4">
      <c r="A36" s="43"/>
      <c r="B36" s="43"/>
      <c r="C36" s="43" t="s">
        <v>42</v>
      </c>
      <c r="D36" s="46"/>
    </row>
    <row r="37" ht="19.5" customHeight="1" spans="1:4">
      <c r="A37" s="43"/>
      <c r="B37" s="43"/>
      <c r="C37" s="43" t="s">
        <v>43</v>
      </c>
      <c r="D37" s="46"/>
    </row>
    <row r="38" ht="19.5" customHeight="1" spans="1:4">
      <c r="A38" s="43"/>
      <c r="B38" s="43"/>
      <c r="C38" s="43"/>
      <c r="D38" s="49"/>
    </row>
    <row r="39" ht="19.5" customHeight="1" spans="1:4">
      <c r="A39" s="43"/>
      <c r="B39" s="43"/>
      <c r="C39" s="43"/>
      <c r="D39" s="43"/>
    </row>
    <row r="40" ht="19.5" customHeight="1" spans="1:4">
      <c r="A40" s="43"/>
      <c r="B40" s="43"/>
      <c r="C40" s="43" t="s">
        <v>93</v>
      </c>
      <c r="D40" s="47"/>
    </row>
    <row r="41" ht="19.5" customHeight="1" spans="1:4">
      <c r="A41" s="43"/>
      <c r="B41" s="43"/>
      <c r="C41" s="43"/>
      <c r="D41" s="43"/>
    </row>
    <row r="42" ht="19.5" customHeight="1" spans="1:4">
      <c r="A42" s="50" t="s">
        <v>52</v>
      </c>
      <c r="B42" s="44">
        <f>SUM(B8:B10)</f>
        <v>18598.89</v>
      </c>
      <c r="C42" s="50" t="s">
        <v>53</v>
      </c>
      <c r="D42" s="51">
        <f>SUM(D8:D40)</f>
        <v>18598.89</v>
      </c>
    </row>
    <row r="43" ht="16.35" customHeight="1" spans="1:4">
      <c r="A43" s="1"/>
      <c r="B43" s="1"/>
      <c r="C43" s="1"/>
      <c r="D43" s="1"/>
    </row>
  </sheetData>
  <mergeCells count="5">
    <mergeCell ref="A2:D2"/>
    <mergeCell ref="A3:D3"/>
    <mergeCell ref="A4:D4"/>
    <mergeCell ref="A5:B5"/>
    <mergeCell ref="C5:D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9"/>
  <sheetViews>
    <sheetView workbookViewId="0">
      <selection activeCell="E21" sqref="E21"/>
    </sheetView>
  </sheetViews>
  <sheetFormatPr defaultColWidth="10" defaultRowHeight="13.5" outlineLevelCol="6"/>
  <cols>
    <col min="1" max="1" width="12.2166666666667" customWidth="1"/>
    <col min="2" max="2" width="20.4416666666667" customWidth="1"/>
    <col min="3" max="3" width="12.6666666666667" customWidth="1"/>
    <col min="4" max="4" width="19.8833333333333" customWidth="1"/>
    <col min="5" max="5" width="12.6666666666667" customWidth="1"/>
    <col min="6" max="6" width="11.6666666666667" customWidth="1"/>
    <col min="7" max="7" width="13.3333333333333" customWidth="1"/>
    <col min="8" max="8" width="15" customWidth="1"/>
    <col min="9" max="9" width="12.4416666666667" customWidth="1"/>
  </cols>
  <sheetData>
    <row r="1" ht="20.7" customHeight="1" spans="1:7">
      <c r="A1" s="1"/>
      <c r="B1" s="1"/>
      <c r="C1" s="1"/>
      <c r="D1" s="1"/>
      <c r="E1" s="1"/>
      <c r="F1" s="1"/>
      <c r="G1" s="1"/>
    </row>
    <row r="2" ht="48.3" customHeight="1" spans="1:7">
      <c r="A2" s="2" t="s">
        <v>94</v>
      </c>
      <c r="B2" s="2"/>
      <c r="C2" s="2"/>
      <c r="D2" s="2"/>
      <c r="E2" s="2"/>
      <c r="F2" s="2"/>
      <c r="G2" s="2"/>
    </row>
    <row r="3" ht="29.25" customHeight="1" spans="1:7">
      <c r="A3" s="3" t="s">
        <v>95</v>
      </c>
      <c r="B3" s="3"/>
      <c r="C3" s="3"/>
      <c r="D3" s="3"/>
      <c r="E3" s="3"/>
      <c r="F3" s="3"/>
      <c r="G3" s="3"/>
    </row>
    <row r="4" ht="16.35" customHeight="1" spans="1:7">
      <c r="A4" s="4" t="s">
        <v>2</v>
      </c>
      <c r="B4" s="4"/>
      <c r="C4" s="4"/>
      <c r="D4" s="4"/>
      <c r="E4" s="4"/>
      <c r="F4" s="4"/>
      <c r="G4" s="4"/>
    </row>
    <row r="5" ht="27.6" customHeight="1" spans="1:7">
      <c r="A5" s="25" t="s">
        <v>96</v>
      </c>
      <c r="B5" s="25" t="s">
        <v>97</v>
      </c>
      <c r="C5" s="25" t="s">
        <v>62</v>
      </c>
      <c r="D5" s="25" t="s">
        <v>77</v>
      </c>
      <c r="E5" s="25"/>
      <c r="F5" s="25"/>
      <c r="G5" s="25" t="s">
        <v>78</v>
      </c>
    </row>
    <row r="6" ht="31.05" customHeight="1" spans="1:7">
      <c r="A6" s="26"/>
      <c r="B6" s="26"/>
      <c r="C6" s="26">
        <f>SUM(C7+C43+C47+C50+C53+C58+C67+C99+C111+C124+C135+C157+C160+C163+C170)</f>
        <v>15636.33</v>
      </c>
      <c r="D6" s="27" t="s">
        <v>71</v>
      </c>
      <c r="E6" s="27" t="s">
        <v>98</v>
      </c>
      <c r="F6" s="27" t="s">
        <v>80</v>
      </c>
      <c r="G6" s="25"/>
    </row>
    <row r="7" ht="31.05" customHeight="1" spans="1:7">
      <c r="A7" s="26" t="s">
        <v>99</v>
      </c>
      <c r="B7" s="28" t="s">
        <v>100</v>
      </c>
      <c r="C7" s="29">
        <f>SUM(C8+C11+C13+C18+C21+C23+C26+C28+C30+C32+C35+C37+C39+C41)</f>
        <v>5672.83</v>
      </c>
      <c r="D7" s="29">
        <f>SUM(D8+D11+D13+D18+D21+D23+D26+D28+D30+D32+D35+D37+D39+D41)</f>
        <v>2985.7</v>
      </c>
      <c r="E7" s="29">
        <f>SUM(E8+E11+E13+E18+E21+E23+E26+E28+E30+E32+E35+E37+E39+E41)</f>
        <v>2919.7</v>
      </c>
      <c r="F7" s="29">
        <f>SUM(F8+F11+F13+F18+F21+F23+F26+F28+F30+F32+F35+F37+F39+F41)</f>
        <v>66</v>
      </c>
      <c r="G7" s="29">
        <f>SUM(G8+G11+G13+G18+G21+G23+G26+G28+G30+G32+G35+G37+G39+G41)</f>
        <v>2687.13</v>
      </c>
    </row>
    <row r="8" ht="31.05" customHeight="1" spans="1:7">
      <c r="A8" s="26" t="s">
        <v>101</v>
      </c>
      <c r="B8" s="28" t="s">
        <v>102</v>
      </c>
      <c r="C8" s="29">
        <f>SUM(C9:C10)</f>
        <v>54.84</v>
      </c>
      <c r="D8" s="29">
        <f>SUM(D9:D10)</f>
        <v>1</v>
      </c>
      <c r="E8" s="29">
        <f>SUM(E9:E10)</f>
        <v>0</v>
      </c>
      <c r="F8" s="29">
        <f>SUM(F9:F10)</f>
        <v>1</v>
      </c>
      <c r="G8" s="29">
        <f>SUM(G9:G10)</f>
        <v>53.84</v>
      </c>
    </row>
    <row r="9" ht="30" customHeight="1" spans="1:7">
      <c r="A9" s="18">
        <v>2010102</v>
      </c>
      <c r="B9" s="30" t="s">
        <v>103</v>
      </c>
      <c r="C9" s="31">
        <f>D9+G9</f>
        <v>53.84</v>
      </c>
      <c r="D9" s="22">
        <f>E9+F9</f>
        <v>0</v>
      </c>
      <c r="E9" s="22"/>
      <c r="F9" s="22"/>
      <c r="G9" s="22">
        <v>53.84</v>
      </c>
    </row>
    <row r="10" ht="30" customHeight="1" spans="1:7">
      <c r="A10" s="18" t="s">
        <v>104</v>
      </c>
      <c r="B10" s="30" t="s">
        <v>105</v>
      </c>
      <c r="C10" s="31">
        <f>D10+G10</f>
        <v>1</v>
      </c>
      <c r="D10" s="22">
        <f>E10+F10</f>
        <v>1</v>
      </c>
      <c r="E10" s="22"/>
      <c r="F10" s="22">
        <v>1</v>
      </c>
      <c r="G10" s="22"/>
    </row>
    <row r="11" ht="30" customHeight="1" spans="1:7">
      <c r="A11" s="31" t="s">
        <v>106</v>
      </c>
      <c r="B11" s="32" t="s">
        <v>107</v>
      </c>
      <c r="C11" s="29">
        <f>SUM(C12)</f>
        <v>6.12</v>
      </c>
      <c r="D11" s="29">
        <f>SUM(D12)</f>
        <v>0</v>
      </c>
      <c r="E11" s="29">
        <f>SUM(E12)</f>
        <v>0</v>
      </c>
      <c r="F11" s="29">
        <f>SUM(F12)</f>
        <v>0</v>
      </c>
      <c r="G11" s="29">
        <f>SUM(G12)</f>
        <v>6.12</v>
      </c>
    </row>
    <row r="12" ht="30" customHeight="1" spans="1:7">
      <c r="A12" s="18" t="s">
        <v>108</v>
      </c>
      <c r="B12" s="30" t="s">
        <v>103</v>
      </c>
      <c r="C12" s="31">
        <f>D12+G12</f>
        <v>6.12</v>
      </c>
      <c r="D12" s="22">
        <f>E12+F12</f>
        <v>0</v>
      </c>
      <c r="E12" s="22"/>
      <c r="F12" s="22"/>
      <c r="G12" s="22">
        <v>6.12</v>
      </c>
    </row>
    <row r="13" ht="30" customHeight="1" spans="1:7">
      <c r="A13" s="31" t="s">
        <v>109</v>
      </c>
      <c r="B13" s="32" t="s">
        <v>110</v>
      </c>
      <c r="C13" s="29">
        <f>SUM(C14:C17)</f>
        <v>5008.34</v>
      </c>
      <c r="D13" s="29">
        <f>SUM(D14:D17)</f>
        <v>2984.7</v>
      </c>
      <c r="E13" s="29">
        <f>SUM(E14:E17)</f>
        <v>2919.7</v>
      </c>
      <c r="F13" s="29">
        <f>SUM(F14:F17)</f>
        <v>65</v>
      </c>
      <c r="G13" s="29">
        <f>SUM(G14:G17)</f>
        <v>2023.64</v>
      </c>
    </row>
    <row r="14" ht="30" customHeight="1" spans="1:7">
      <c r="A14" s="18" t="s">
        <v>111</v>
      </c>
      <c r="B14" s="30" t="s">
        <v>112</v>
      </c>
      <c r="C14" s="31">
        <f>D14+G14</f>
        <v>2919.7</v>
      </c>
      <c r="D14" s="22">
        <f>E14+F14</f>
        <v>2919.7</v>
      </c>
      <c r="E14" s="33">
        <v>2919.7</v>
      </c>
      <c r="F14" s="22"/>
      <c r="G14" s="22"/>
    </row>
    <row r="15" ht="30" customHeight="1" spans="1:7">
      <c r="A15" s="18" t="s">
        <v>113</v>
      </c>
      <c r="B15" s="30" t="s">
        <v>103</v>
      </c>
      <c r="C15" s="31">
        <f>D15+G15</f>
        <v>1618.64</v>
      </c>
      <c r="D15" s="22">
        <f>E15+F15</f>
        <v>0</v>
      </c>
      <c r="E15" s="22"/>
      <c r="F15" s="22"/>
      <c r="G15" s="33">
        <v>1618.64</v>
      </c>
    </row>
    <row r="16" ht="30" customHeight="1" spans="1:7">
      <c r="A16" s="18" t="s">
        <v>114</v>
      </c>
      <c r="B16" s="30" t="s">
        <v>115</v>
      </c>
      <c r="C16" s="31">
        <f>D16+G16</f>
        <v>65</v>
      </c>
      <c r="D16" s="22">
        <f>E16+F16</f>
        <v>65</v>
      </c>
      <c r="E16" s="22"/>
      <c r="F16" s="22">
        <v>65</v>
      </c>
      <c r="G16" s="22"/>
    </row>
    <row r="17" ht="30" customHeight="1" spans="1:7">
      <c r="A17" s="18" t="s">
        <v>116</v>
      </c>
      <c r="B17" s="30" t="s">
        <v>117</v>
      </c>
      <c r="C17" s="31">
        <f>D17+G17</f>
        <v>405</v>
      </c>
      <c r="D17" s="22">
        <f>E17+F17</f>
        <v>0</v>
      </c>
      <c r="E17" s="22"/>
      <c r="F17" s="22"/>
      <c r="G17" s="22">
        <v>405</v>
      </c>
    </row>
    <row r="18" ht="30" customHeight="1" spans="1:7">
      <c r="A18" s="31" t="s">
        <v>118</v>
      </c>
      <c r="B18" s="32" t="s">
        <v>119</v>
      </c>
      <c r="C18" s="29">
        <f>SUM(C19:C20)</f>
        <v>81.3</v>
      </c>
      <c r="D18" s="29">
        <f>SUM(D19:D20)</f>
        <v>0</v>
      </c>
      <c r="E18" s="29">
        <f>SUM(E19:E20)</f>
        <v>0</v>
      </c>
      <c r="F18" s="29">
        <f>SUM(F19:F20)</f>
        <v>0</v>
      </c>
      <c r="G18" s="29">
        <f>SUM(G19:G20)</f>
        <v>81.3</v>
      </c>
    </row>
    <row r="19" ht="30" customHeight="1" spans="1:7">
      <c r="A19" s="18" t="s">
        <v>120</v>
      </c>
      <c r="B19" s="30" t="s">
        <v>103</v>
      </c>
      <c r="C19" s="31">
        <f>D19+G19</f>
        <v>6</v>
      </c>
      <c r="D19" s="22">
        <f>E19+F19</f>
        <v>0</v>
      </c>
      <c r="E19" s="22"/>
      <c r="F19" s="22"/>
      <c r="G19" s="22">
        <v>6</v>
      </c>
    </row>
    <row r="20" ht="30" customHeight="1" spans="1:7">
      <c r="A20" s="18" t="s">
        <v>121</v>
      </c>
      <c r="B20" s="30" t="s">
        <v>122</v>
      </c>
      <c r="C20" s="31">
        <f>D20+G20</f>
        <v>75.3</v>
      </c>
      <c r="D20" s="22">
        <f>E20+F20</f>
        <v>0</v>
      </c>
      <c r="E20" s="22"/>
      <c r="F20" s="22"/>
      <c r="G20" s="22">
        <v>75.3</v>
      </c>
    </row>
    <row r="21" ht="30" customHeight="1" spans="1:7">
      <c r="A21" s="31" t="s">
        <v>123</v>
      </c>
      <c r="B21" s="32" t="s">
        <v>124</v>
      </c>
      <c r="C21" s="29">
        <f>SUM(C22)</f>
        <v>6</v>
      </c>
      <c r="D21" s="29">
        <f>SUM(D22)</f>
        <v>0</v>
      </c>
      <c r="E21" s="29">
        <f>SUM(E22)</f>
        <v>0</v>
      </c>
      <c r="F21" s="29">
        <f>SUM(F22)</f>
        <v>0</v>
      </c>
      <c r="G21" s="29">
        <f>SUM(G22)</f>
        <v>6</v>
      </c>
    </row>
    <row r="22" ht="30" customHeight="1" spans="1:7">
      <c r="A22" s="18" t="s">
        <v>125</v>
      </c>
      <c r="B22" s="30" t="s">
        <v>103</v>
      </c>
      <c r="C22" s="31">
        <f>D22+G22</f>
        <v>6</v>
      </c>
      <c r="D22" s="22">
        <f>E22+F22</f>
        <v>0</v>
      </c>
      <c r="E22" s="22"/>
      <c r="F22" s="22"/>
      <c r="G22" s="22">
        <v>6</v>
      </c>
    </row>
    <row r="23" ht="30" customHeight="1" spans="1:7">
      <c r="A23" s="31" t="s">
        <v>126</v>
      </c>
      <c r="B23" s="32" t="s">
        <v>127</v>
      </c>
      <c r="C23" s="29">
        <f>SUM(C24:C25)</f>
        <v>32.7</v>
      </c>
      <c r="D23" s="29">
        <f>SUM(D24:D25)</f>
        <v>0</v>
      </c>
      <c r="E23" s="29">
        <f>SUM(E24:E25)</f>
        <v>0</v>
      </c>
      <c r="F23" s="29">
        <f>SUM(F24:F25)</f>
        <v>0</v>
      </c>
      <c r="G23" s="29">
        <f>SUM(G24:G25)</f>
        <v>32.7</v>
      </c>
    </row>
    <row r="24" ht="30" customHeight="1" spans="1:7">
      <c r="A24" s="18" t="s">
        <v>128</v>
      </c>
      <c r="B24" s="30" t="s">
        <v>103</v>
      </c>
      <c r="C24" s="31">
        <f>D24+G24</f>
        <v>30</v>
      </c>
      <c r="D24" s="22">
        <f>E24+F24</f>
        <v>0</v>
      </c>
      <c r="E24" s="22"/>
      <c r="F24" s="22"/>
      <c r="G24" s="22">
        <v>30</v>
      </c>
    </row>
    <row r="25" ht="30" customHeight="1" spans="1:7">
      <c r="A25" s="18" t="s">
        <v>129</v>
      </c>
      <c r="B25" s="30" t="s">
        <v>130</v>
      </c>
      <c r="C25" s="31">
        <f>D25+G25</f>
        <v>2.7</v>
      </c>
      <c r="D25" s="22">
        <f>E25+F25</f>
        <v>0</v>
      </c>
      <c r="E25" s="22"/>
      <c r="F25" s="22"/>
      <c r="G25" s="22">
        <v>2.7</v>
      </c>
    </row>
    <row r="26" ht="30" customHeight="1" spans="1:7">
      <c r="A26" s="31" t="s">
        <v>131</v>
      </c>
      <c r="B26" s="32" t="s">
        <v>132</v>
      </c>
      <c r="C26" s="29">
        <f>SUM(C27)</f>
        <v>5</v>
      </c>
      <c r="D26" s="29">
        <f>SUM(D27)</f>
        <v>0</v>
      </c>
      <c r="E26" s="29">
        <f>SUM(E27)</f>
        <v>0</v>
      </c>
      <c r="F26" s="29">
        <f>SUM(F27)</f>
        <v>0</v>
      </c>
      <c r="G26" s="29">
        <f>SUM(G27)</f>
        <v>5</v>
      </c>
    </row>
    <row r="27" ht="30" customHeight="1" spans="1:7">
      <c r="A27" s="18" t="s">
        <v>133</v>
      </c>
      <c r="B27" s="30" t="s">
        <v>134</v>
      </c>
      <c r="C27" s="31">
        <f>D27+G27</f>
        <v>5</v>
      </c>
      <c r="D27" s="22">
        <f>E27+F27</f>
        <v>0</v>
      </c>
      <c r="E27" s="22"/>
      <c r="F27" s="22"/>
      <c r="G27" s="22">
        <v>5</v>
      </c>
    </row>
    <row r="28" ht="30" customHeight="1" spans="1:7">
      <c r="A28" s="31" t="s">
        <v>135</v>
      </c>
      <c r="B28" s="32" t="s">
        <v>136</v>
      </c>
      <c r="C28" s="29">
        <f>SUM(C29)</f>
        <v>3</v>
      </c>
      <c r="D28" s="29">
        <f>SUM(D29)</f>
        <v>0</v>
      </c>
      <c r="E28" s="29">
        <f>SUM(E29)</f>
        <v>0</v>
      </c>
      <c r="F28" s="29">
        <f>SUM(F29)</f>
        <v>0</v>
      </c>
      <c r="G28" s="29">
        <f>SUM(G29)</f>
        <v>3</v>
      </c>
    </row>
    <row r="29" ht="30" customHeight="1" spans="1:7">
      <c r="A29" s="18" t="s">
        <v>137</v>
      </c>
      <c r="B29" s="30" t="s">
        <v>103</v>
      </c>
      <c r="C29" s="31">
        <f>D29+G29</f>
        <v>3</v>
      </c>
      <c r="D29" s="22">
        <f>E29+F29</f>
        <v>0</v>
      </c>
      <c r="E29" s="22"/>
      <c r="F29" s="22"/>
      <c r="G29" s="22">
        <v>3</v>
      </c>
    </row>
    <row r="30" ht="30" customHeight="1" spans="1:7">
      <c r="A30" s="31" t="s">
        <v>138</v>
      </c>
      <c r="B30" s="32" t="s">
        <v>139</v>
      </c>
      <c r="C30" s="29">
        <f>SUM(C31)</f>
        <v>6.5</v>
      </c>
      <c r="D30" s="29">
        <f>SUM(D31)</f>
        <v>0</v>
      </c>
      <c r="E30" s="29">
        <f>SUM(E31)</f>
        <v>0</v>
      </c>
      <c r="F30" s="29">
        <f>SUM(F31)</f>
        <v>0</v>
      </c>
      <c r="G30" s="29">
        <f>SUM(G31)</f>
        <v>6.5</v>
      </c>
    </row>
    <row r="31" ht="30" customHeight="1" spans="1:7">
      <c r="A31" s="18" t="s">
        <v>140</v>
      </c>
      <c r="B31" s="30" t="s">
        <v>141</v>
      </c>
      <c r="C31" s="31">
        <f>D31+G31</f>
        <v>6.5</v>
      </c>
      <c r="D31" s="22">
        <f>E31+F31</f>
        <v>0</v>
      </c>
      <c r="E31" s="22"/>
      <c r="F31" s="22"/>
      <c r="G31" s="22">
        <v>6.5</v>
      </c>
    </row>
    <row r="32" ht="30" customHeight="1" spans="1:7">
      <c r="A32" s="31" t="s">
        <v>142</v>
      </c>
      <c r="B32" s="32" t="s">
        <v>143</v>
      </c>
      <c r="C32" s="29">
        <f>SUM(C33:C34)</f>
        <v>129.31</v>
      </c>
      <c r="D32" s="29">
        <f>SUM(D33:D34)</f>
        <v>0</v>
      </c>
      <c r="E32" s="29">
        <f>SUM(E33:E34)</f>
        <v>0</v>
      </c>
      <c r="F32" s="29">
        <f>SUM(F33:F34)</f>
        <v>0</v>
      </c>
      <c r="G32" s="29">
        <f>SUM(G33:G34)</f>
        <v>129.31</v>
      </c>
    </row>
    <row r="33" ht="30" customHeight="1" spans="1:7">
      <c r="A33" s="18" t="s">
        <v>144</v>
      </c>
      <c r="B33" s="30" t="s">
        <v>103</v>
      </c>
      <c r="C33" s="31">
        <f>D33+G33</f>
        <v>128.2</v>
      </c>
      <c r="D33" s="22">
        <f>E33+F33</f>
        <v>0</v>
      </c>
      <c r="E33" s="22"/>
      <c r="F33" s="22"/>
      <c r="G33" s="22">
        <v>128.2</v>
      </c>
    </row>
    <row r="34" ht="30" customHeight="1" spans="1:7">
      <c r="A34" s="18" t="s">
        <v>145</v>
      </c>
      <c r="B34" s="30" t="s">
        <v>146</v>
      </c>
      <c r="C34" s="31">
        <f>D34+G34</f>
        <v>1.11</v>
      </c>
      <c r="D34" s="22">
        <f>E34+F34</f>
        <v>0</v>
      </c>
      <c r="E34" s="22"/>
      <c r="F34" s="22"/>
      <c r="G34" s="22">
        <v>1.11</v>
      </c>
    </row>
    <row r="35" ht="30" customHeight="1" spans="1:7">
      <c r="A35" s="31" t="s">
        <v>147</v>
      </c>
      <c r="B35" s="32" t="s">
        <v>148</v>
      </c>
      <c r="C35" s="29">
        <f>SUM(C36)</f>
        <v>301.88</v>
      </c>
      <c r="D35" s="29">
        <f>SUM(D36)</f>
        <v>0</v>
      </c>
      <c r="E35" s="29">
        <f>SUM(E36)</f>
        <v>0</v>
      </c>
      <c r="F35" s="29">
        <f>SUM(F36)</f>
        <v>0</v>
      </c>
      <c r="G35" s="29">
        <f>SUM(G36)</f>
        <v>301.88</v>
      </c>
    </row>
    <row r="36" ht="30" customHeight="1" spans="1:7">
      <c r="A36" s="18" t="s">
        <v>149</v>
      </c>
      <c r="B36" s="30" t="s">
        <v>103</v>
      </c>
      <c r="C36" s="31">
        <f>D36+G36</f>
        <v>301.88</v>
      </c>
      <c r="D36" s="22">
        <f>E36+F36</f>
        <v>0</v>
      </c>
      <c r="E36" s="22"/>
      <c r="F36" s="22"/>
      <c r="G36" s="22">
        <v>301.88</v>
      </c>
    </row>
    <row r="37" ht="30" customHeight="1" spans="1:7">
      <c r="A37" s="31" t="s">
        <v>150</v>
      </c>
      <c r="B37" s="32" t="s">
        <v>151</v>
      </c>
      <c r="C37" s="29">
        <f>SUM(C38)</f>
        <v>17</v>
      </c>
      <c r="D37" s="29">
        <f>SUM(D38)</f>
        <v>0</v>
      </c>
      <c r="E37" s="29">
        <f>SUM(E38)</f>
        <v>0</v>
      </c>
      <c r="F37" s="29">
        <f>SUM(F38)</f>
        <v>0</v>
      </c>
      <c r="G37" s="29">
        <f>SUM(G38)</f>
        <v>17</v>
      </c>
    </row>
    <row r="38" ht="30" customHeight="1" spans="1:7">
      <c r="A38" s="18" t="s">
        <v>152</v>
      </c>
      <c r="B38" s="30" t="s">
        <v>103</v>
      </c>
      <c r="C38" s="31">
        <f>D38+G38</f>
        <v>17</v>
      </c>
      <c r="D38" s="22">
        <f>E38+F38</f>
        <v>0</v>
      </c>
      <c r="E38" s="22"/>
      <c r="F38" s="22"/>
      <c r="G38" s="22">
        <v>17</v>
      </c>
    </row>
    <row r="39" ht="30" customHeight="1" spans="1:7">
      <c r="A39" s="31" t="s">
        <v>153</v>
      </c>
      <c r="B39" s="32" t="s">
        <v>154</v>
      </c>
      <c r="C39" s="29">
        <f>SUM(C40)</f>
        <v>5</v>
      </c>
      <c r="D39" s="29">
        <f>SUM(D40)</f>
        <v>0</v>
      </c>
      <c r="E39" s="29">
        <f>SUM(E40)</f>
        <v>0</v>
      </c>
      <c r="F39" s="29">
        <f>SUM(F40)</f>
        <v>0</v>
      </c>
      <c r="G39" s="29">
        <f>SUM(G40)</f>
        <v>5</v>
      </c>
    </row>
    <row r="40" ht="30" customHeight="1" spans="1:7">
      <c r="A40" s="18" t="s">
        <v>155</v>
      </c>
      <c r="B40" s="30" t="s">
        <v>103</v>
      </c>
      <c r="C40" s="31">
        <f>D40+G40</f>
        <v>5</v>
      </c>
      <c r="D40" s="22">
        <f>E40+F40</f>
        <v>0</v>
      </c>
      <c r="E40" s="22"/>
      <c r="F40" s="22"/>
      <c r="G40" s="22">
        <v>5</v>
      </c>
    </row>
    <row r="41" ht="30" customHeight="1" spans="1:7">
      <c r="A41" s="31" t="s">
        <v>156</v>
      </c>
      <c r="B41" s="32" t="s">
        <v>157</v>
      </c>
      <c r="C41" s="29">
        <f>SUM(C42)</f>
        <v>15.84</v>
      </c>
      <c r="D41" s="29">
        <f>SUM(D42)</f>
        <v>0</v>
      </c>
      <c r="E41" s="29">
        <f>SUM(E42)</f>
        <v>0</v>
      </c>
      <c r="F41" s="29">
        <f>SUM(F42)</f>
        <v>0</v>
      </c>
      <c r="G41" s="29">
        <f>SUM(G42)</f>
        <v>15.84</v>
      </c>
    </row>
    <row r="42" ht="30" customHeight="1" spans="1:7">
      <c r="A42" s="18" t="s">
        <v>158</v>
      </c>
      <c r="B42" s="30" t="s">
        <v>159</v>
      </c>
      <c r="C42" s="31">
        <f>D42+G42</f>
        <v>15.84</v>
      </c>
      <c r="D42" s="22">
        <f>E42+F42</f>
        <v>0</v>
      </c>
      <c r="E42" s="22"/>
      <c r="F42" s="22"/>
      <c r="G42" s="22">
        <v>15.84</v>
      </c>
    </row>
    <row r="43" ht="30" customHeight="1" spans="1:7">
      <c r="A43" s="31" t="s">
        <v>160</v>
      </c>
      <c r="B43" s="32" t="s">
        <v>161</v>
      </c>
      <c r="C43" s="29">
        <f>SUM(C45:C46)</f>
        <v>45.4</v>
      </c>
      <c r="D43" s="29">
        <f>SUM(D45:D46)</f>
        <v>15.4</v>
      </c>
      <c r="E43" s="29">
        <f>SUM(E45:E46)</f>
        <v>0</v>
      </c>
      <c r="F43" s="29">
        <f>SUM(F45:F46)</f>
        <v>15.4</v>
      </c>
      <c r="G43" s="29">
        <f>SUM(G45:G46)</f>
        <v>30</v>
      </c>
    </row>
    <row r="44" ht="30" customHeight="1" spans="1:7">
      <c r="A44" s="31" t="s">
        <v>162</v>
      </c>
      <c r="B44" s="32" t="s">
        <v>163</v>
      </c>
      <c r="C44" s="29">
        <f>SUM(C45:C46)</f>
        <v>45.4</v>
      </c>
      <c r="D44" s="29">
        <f>SUM(D45:D46)</f>
        <v>15.4</v>
      </c>
      <c r="E44" s="29">
        <f>SUM(E45:E46)</f>
        <v>0</v>
      </c>
      <c r="F44" s="29">
        <f>SUM(F45:F46)</f>
        <v>15.4</v>
      </c>
      <c r="G44" s="29">
        <f>SUM(G45:G46)</f>
        <v>30</v>
      </c>
    </row>
    <row r="45" ht="30" customHeight="1" spans="1:7">
      <c r="A45" s="18" t="s">
        <v>164</v>
      </c>
      <c r="B45" s="30" t="s">
        <v>165</v>
      </c>
      <c r="C45" s="31">
        <f t="shared" ref="C45:C48" si="0">D45+G45</f>
        <v>30</v>
      </c>
      <c r="D45" s="22">
        <f>E45+F45</f>
        <v>0</v>
      </c>
      <c r="E45" s="22"/>
      <c r="F45" s="22"/>
      <c r="G45" s="22">
        <v>30</v>
      </c>
    </row>
    <row r="46" ht="30" customHeight="1" spans="1:7">
      <c r="A46" s="18" t="s">
        <v>166</v>
      </c>
      <c r="B46" s="30" t="s">
        <v>167</v>
      </c>
      <c r="C46" s="31">
        <f t="shared" si="0"/>
        <v>15.4</v>
      </c>
      <c r="D46" s="22">
        <f>E46+F46</f>
        <v>15.4</v>
      </c>
      <c r="E46" s="22"/>
      <c r="F46" s="22">
        <v>15.4</v>
      </c>
      <c r="G46" s="22"/>
    </row>
    <row r="47" ht="30" customHeight="1" spans="1:7">
      <c r="A47" s="31" t="s">
        <v>168</v>
      </c>
      <c r="B47" s="32" t="s">
        <v>169</v>
      </c>
      <c r="C47" s="31">
        <f>SUM(C49)</f>
        <v>46.28</v>
      </c>
      <c r="D47" s="31">
        <f>SUM(D49)</f>
        <v>0</v>
      </c>
      <c r="E47" s="31">
        <f>SUM(E49)</f>
        <v>0</v>
      </c>
      <c r="F47" s="31">
        <f>SUM(F49)</f>
        <v>0</v>
      </c>
      <c r="G47" s="31">
        <f>SUM(G49)</f>
        <v>46.28</v>
      </c>
    </row>
    <row r="48" ht="30" customHeight="1" spans="1:7">
      <c r="A48" s="31" t="s">
        <v>170</v>
      </c>
      <c r="B48" s="32" t="s">
        <v>171</v>
      </c>
      <c r="C48" s="31">
        <f>SUM(C49)</f>
        <v>46.28</v>
      </c>
      <c r="D48" s="31">
        <f>SUM(D49)</f>
        <v>0</v>
      </c>
      <c r="E48" s="31">
        <f>SUM(E49)</f>
        <v>0</v>
      </c>
      <c r="F48" s="31">
        <f>SUM(F49)</f>
        <v>0</v>
      </c>
      <c r="G48" s="31">
        <f>SUM(G49)</f>
        <v>46.28</v>
      </c>
    </row>
    <row r="49" ht="30" customHeight="1" spans="1:7">
      <c r="A49" s="18" t="s">
        <v>172</v>
      </c>
      <c r="B49" s="30" t="s">
        <v>173</v>
      </c>
      <c r="C49" s="31">
        <f>D49+G49</f>
        <v>46.28</v>
      </c>
      <c r="D49" s="22">
        <f>E49+F49</f>
        <v>0</v>
      </c>
      <c r="E49" s="22"/>
      <c r="F49" s="22"/>
      <c r="G49" s="22">
        <v>46.28</v>
      </c>
    </row>
    <row r="50" ht="30" customHeight="1" spans="1:7">
      <c r="A50" s="31" t="s">
        <v>174</v>
      </c>
      <c r="B50" s="32" t="s">
        <v>175</v>
      </c>
      <c r="C50" s="29">
        <f>SUM(C51)</f>
        <v>40</v>
      </c>
      <c r="D50" s="29">
        <f>SUM(D51)</f>
        <v>0</v>
      </c>
      <c r="E50" s="29">
        <f>SUM(E51)</f>
        <v>0</v>
      </c>
      <c r="F50" s="29">
        <f>SUM(F51)</f>
        <v>0</v>
      </c>
      <c r="G50" s="29">
        <f>SUM(G51)</f>
        <v>40</v>
      </c>
    </row>
    <row r="51" ht="30" customHeight="1" spans="1:7">
      <c r="A51" s="31" t="s">
        <v>176</v>
      </c>
      <c r="B51" s="32" t="s">
        <v>177</v>
      </c>
      <c r="C51" s="29">
        <f>SUM(C52)</f>
        <v>40</v>
      </c>
      <c r="D51" s="29">
        <f>SUM(D52)</f>
        <v>0</v>
      </c>
      <c r="E51" s="29">
        <f>SUM(E52)</f>
        <v>0</v>
      </c>
      <c r="F51" s="29">
        <f>SUM(F52)</f>
        <v>0</v>
      </c>
      <c r="G51" s="29">
        <f>SUM(G52)</f>
        <v>40</v>
      </c>
    </row>
    <row r="52" ht="30" customHeight="1" spans="1:7">
      <c r="A52" s="18" t="s">
        <v>178</v>
      </c>
      <c r="B52" s="30" t="s">
        <v>179</v>
      </c>
      <c r="C52" s="31">
        <f>D52+G52</f>
        <v>40</v>
      </c>
      <c r="D52" s="22">
        <f>E52+F52</f>
        <v>0</v>
      </c>
      <c r="E52" s="22"/>
      <c r="F52" s="22"/>
      <c r="G52" s="22">
        <v>40</v>
      </c>
    </row>
    <row r="53" ht="30" customHeight="1" spans="1:7">
      <c r="A53" s="31" t="s">
        <v>180</v>
      </c>
      <c r="B53" s="32" t="s">
        <v>181</v>
      </c>
      <c r="C53" s="29">
        <f>SUM(C54+C56)</f>
        <v>379</v>
      </c>
      <c r="D53" s="29">
        <f>SUM(D54+D56)</f>
        <v>0</v>
      </c>
      <c r="E53" s="29">
        <f>SUM(E54+E56)</f>
        <v>0</v>
      </c>
      <c r="F53" s="29">
        <f>SUM(F54+F56)</f>
        <v>0</v>
      </c>
      <c r="G53" s="29">
        <f>SUM(G54+G56)</f>
        <v>379</v>
      </c>
    </row>
    <row r="54" ht="30" customHeight="1" spans="1:7">
      <c r="A54" s="31" t="s">
        <v>182</v>
      </c>
      <c r="B54" s="32" t="s">
        <v>183</v>
      </c>
      <c r="C54" s="29">
        <f>SUM(C55)</f>
        <v>369</v>
      </c>
      <c r="D54" s="29">
        <f>SUM(D55)</f>
        <v>0</v>
      </c>
      <c r="E54" s="29">
        <f>SUM(E55)</f>
        <v>0</v>
      </c>
      <c r="F54" s="29">
        <f>SUM(F55)</f>
        <v>0</v>
      </c>
      <c r="G54" s="29">
        <f>SUM(G55)</f>
        <v>369</v>
      </c>
    </row>
    <row r="55" ht="30" customHeight="1" spans="1:7">
      <c r="A55" s="18" t="s">
        <v>184</v>
      </c>
      <c r="B55" s="30" t="s">
        <v>185</v>
      </c>
      <c r="C55" s="31">
        <f>D55+G55</f>
        <v>369</v>
      </c>
      <c r="D55" s="22">
        <f>E55+F55</f>
        <v>0</v>
      </c>
      <c r="E55" s="22"/>
      <c r="F55" s="22"/>
      <c r="G55" s="22">
        <v>369</v>
      </c>
    </row>
    <row r="56" ht="30" customHeight="1" spans="1:7">
      <c r="A56" s="31" t="s">
        <v>186</v>
      </c>
      <c r="B56" s="32" t="s">
        <v>187</v>
      </c>
      <c r="C56" s="29">
        <f>SUM(C57)</f>
        <v>10</v>
      </c>
      <c r="D56" s="29">
        <f>SUM(D57)</f>
        <v>0</v>
      </c>
      <c r="E56" s="29">
        <f>SUM(E57)</f>
        <v>0</v>
      </c>
      <c r="F56" s="29">
        <f>SUM(F57)</f>
        <v>0</v>
      </c>
      <c r="G56" s="29">
        <f>SUM(G57)</f>
        <v>10</v>
      </c>
    </row>
    <row r="57" ht="30" customHeight="1" spans="1:7">
      <c r="A57" s="18" t="s">
        <v>188</v>
      </c>
      <c r="B57" s="30" t="s">
        <v>189</v>
      </c>
      <c r="C57" s="31">
        <f>D57+G57</f>
        <v>10</v>
      </c>
      <c r="D57" s="22">
        <f>E57+F57</f>
        <v>0</v>
      </c>
      <c r="E57" s="31"/>
      <c r="F57" s="31"/>
      <c r="G57" s="31">
        <v>10</v>
      </c>
    </row>
    <row r="58" ht="30" customHeight="1" spans="1:7">
      <c r="A58" s="31" t="s">
        <v>190</v>
      </c>
      <c r="B58" s="32" t="s">
        <v>191</v>
      </c>
      <c r="C58" s="29">
        <f>SUM(C59+C62+C64)</f>
        <v>184</v>
      </c>
      <c r="D58" s="29">
        <f>SUM(D59+D62+D64)</f>
        <v>0</v>
      </c>
      <c r="E58" s="29">
        <f>SUM(E59+E62+E64)</f>
        <v>0</v>
      </c>
      <c r="F58" s="29">
        <f>SUM(F59+F62+F64)</f>
        <v>0</v>
      </c>
      <c r="G58" s="29">
        <f>SUM(G59+G62+G64)</f>
        <v>184</v>
      </c>
    </row>
    <row r="59" ht="30" customHeight="1" spans="1:7">
      <c r="A59" s="31" t="s">
        <v>192</v>
      </c>
      <c r="B59" s="32" t="s">
        <v>193</v>
      </c>
      <c r="C59" s="29">
        <f>SUM(C60:C61)</f>
        <v>117</v>
      </c>
      <c r="D59" s="29">
        <f>SUM(D60:D61)</f>
        <v>0</v>
      </c>
      <c r="E59" s="29">
        <f>SUM(E60:E61)</f>
        <v>0</v>
      </c>
      <c r="F59" s="29">
        <f>SUM(F60:F61)</f>
        <v>0</v>
      </c>
      <c r="G59" s="29">
        <f>SUM(G60:G61)</f>
        <v>117</v>
      </c>
    </row>
    <row r="60" ht="30" customHeight="1" spans="1:7">
      <c r="A60" s="18" t="s">
        <v>194</v>
      </c>
      <c r="B60" s="30" t="s">
        <v>195</v>
      </c>
      <c r="C60" s="31">
        <f>D60+G60</f>
        <v>51</v>
      </c>
      <c r="D60" s="22">
        <f>E60+F60</f>
        <v>0</v>
      </c>
      <c r="E60" s="31"/>
      <c r="F60" s="33">
        <v>0</v>
      </c>
      <c r="G60" s="33">
        <v>51</v>
      </c>
    </row>
    <row r="61" ht="30" customHeight="1" spans="1:7">
      <c r="A61" s="18" t="s">
        <v>196</v>
      </c>
      <c r="B61" s="30" t="s">
        <v>197</v>
      </c>
      <c r="C61" s="31">
        <f>D61+G61</f>
        <v>66</v>
      </c>
      <c r="D61" s="22">
        <f>E61+F61</f>
        <v>0</v>
      </c>
      <c r="E61" s="31"/>
      <c r="F61" s="33">
        <v>0</v>
      </c>
      <c r="G61" s="33">
        <v>66</v>
      </c>
    </row>
    <row r="62" ht="30" customHeight="1" spans="1:7">
      <c r="A62" s="31" t="s">
        <v>198</v>
      </c>
      <c r="B62" s="32" t="s">
        <v>199</v>
      </c>
      <c r="C62" s="29">
        <f>SUM(C63)</f>
        <v>5</v>
      </c>
      <c r="D62" s="29">
        <f>SUM(D63)</f>
        <v>0</v>
      </c>
      <c r="E62" s="29">
        <f>SUM(E63)</f>
        <v>0</v>
      </c>
      <c r="F62" s="29">
        <f>SUM(F63)</f>
        <v>0</v>
      </c>
      <c r="G62" s="29">
        <f>SUM(G63)</f>
        <v>5</v>
      </c>
    </row>
    <row r="63" ht="30" customHeight="1" spans="1:7">
      <c r="A63" s="18" t="s">
        <v>200</v>
      </c>
      <c r="B63" s="30" t="s">
        <v>201</v>
      </c>
      <c r="C63" s="31">
        <f>D63+G63</f>
        <v>5</v>
      </c>
      <c r="D63" s="22">
        <f>E63+F63</f>
        <v>0</v>
      </c>
      <c r="E63" s="31"/>
      <c r="F63" s="33">
        <v>0</v>
      </c>
      <c r="G63" s="33">
        <v>5</v>
      </c>
    </row>
    <row r="64" ht="30" customHeight="1" spans="1:7">
      <c r="A64" s="31" t="s">
        <v>202</v>
      </c>
      <c r="B64" s="32" t="s">
        <v>203</v>
      </c>
      <c r="C64" s="29">
        <f>SUM(C65:C66)</f>
        <v>62</v>
      </c>
      <c r="D64" s="29">
        <f>SUM(D65:D66)</f>
        <v>0</v>
      </c>
      <c r="E64" s="29">
        <f>SUM(E65:E66)</f>
        <v>0</v>
      </c>
      <c r="F64" s="29">
        <f>SUM(F65:F66)</f>
        <v>0</v>
      </c>
      <c r="G64" s="29">
        <f>SUM(G65:G66)</f>
        <v>62</v>
      </c>
    </row>
    <row r="65" ht="30" customHeight="1" spans="1:7">
      <c r="A65" s="18" t="s">
        <v>204</v>
      </c>
      <c r="B65" s="30" t="s">
        <v>205</v>
      </c>
      <c r="C65" s="31">
        <f>D65+G65</f>
        <v>5</v>
      </c>
      <c r="D65" s="22">
        <f>E65+F65</f>
        <v>0</v>
      </c>
      <c r="E65" s="31"/>
      <c r="F65" s="33">
        <v>0</v>
      </c>
      <c r="G65" s="33">
        <v>5</v>
      </c>
    </row>
    <row r="66" ht="30" customHeight="1" spans="1:7">
      <c r="A66" s="18" t="s">
        <v>206</v>
      </c>
      <c r="B66" s="30" t="s">
        <v>207</v>
      </c>
      <c r="C66" s="31">
        <f>D66+G66</f>
        <v>57</v>
      </c>
      <c r="D66" s="22">
        <f>E66+F66</f>
        <v>0</v>
      </c>
      <c r="E66" s="31"/>
      <c r="F66" s="33">
        <v>0</v>
      </c>
      <c r="G66" s="33">
        <v>57</v>
      </c>
    </row>
    <row r="67" ht="30" customHeight="1" spans="1:7">
      <c r="A67" s="31" t="s">
        <v>208</v>
      </c>
      <c r="B67" s="32" t="s">
        <v>209</v>
      </c>
      <c r="C67" s="29">
        <f>SUM(C68+C71+C73+C78+C81+C84+C87+C90+C93+C95+C97)</f>
        <v>829.46</v>
      </c>
      <c r="D67" s="29">
        <f>SUM(D68+D71+D73+D78+D81+D84+D87+D90+D93+D95+D97)</f>
        <v>578.37</v>
      </c>
      <c r="E67" s="29">
        <f>SUM(E68+E71+E73+E78+E81+E84+E87+E90+E93+E95+E97)</f>
        <v>464.63</v>
      </c>
      <c r="F67" s="29">
        <f>SUM(F68+F71+F73+F78+F81+F84+F87+F90+F93+F95+F97)</f>
        <v>113.74</v>
      </c>
      <c r="G67" s="29">
        <f>SUM(G68+G71+G73+G78+G81+G84+G87+G90+G93+G95+G97)</f>
        <v>251.09</v>
      </c>
    </row>
    <row r="68" ht="30" customHeight="1" spans="1:7">
      <c r="A68" s="31" t="s">
        <v>210</v>
      </c>
      <c r="B68" s="32" t="s">
        <v>211</v>
      </c>
      <c r="C68" s="29">
        <f>SUM(C69:C70)</f>
        <v>23.9</v>
      </c>
      <c r="D68" s="29">
        <f>SUM(D69:D70)</f>
        <v>0</v>
      </c>
      <c r="E68" s="29">
        <f>SUM(E69:E70)</f>
        <v>0</v>
      </c>
      <c r="F68" s="29">
        <f>SUM(F69:F70)</f>
        <v>0</v>
      </c>
      <c r="G68" s="29">
        <f>SUM(G69:G70)</f>
        <v>23.9</v>
      </c>
    </row>
    <row r="69" ht="30" customHeight="1" spans="1:7">
      <c r="A69" s="18" t="s">
        <v>212</v>
      </c>
      <c r="B69" s="30" t="s">
        <v>112</v>
      </c>
      <c r="C69" s="31">
        <f>D69+G69</f>
        <v>15.74</v>
      </c>
      <c r="D69" s="22">
        <f>E69+F69</f>
        <v>0</v>
      </c>
      <c r="E69" s="31"/>
      <c r="F69" s="33">
        <v>0</v>
      </c>
      <c r="G69" s="33">
        <v>15.74</v>
      </c>
    </row>
    <row r="70" ht="30" customHeight="1" spans="1:7">
      <c r="A70" s="18" t="s">
        <v>213</v>
      </c>
      <c r="B70" s="30" t="s">
        <v>214</v>
      </c>
      <c r="C70" s="31">
        <f>D70+G70</f>
        <v>8.16</v>
      </c>
      <c r="D70" s="22">
        <f>E70+F70</f>
        <v>0</v>
      </c>
      <c r="E70" s="22"/>
      <c r="F70" s="33">
        <v>0</v>
      </c>
      <c r="G70" s="33">
        <v>8.16</v>
      </c>
    </row>
    <row r="71" ht="30" customHeight="1" spans="1:7">
      <c r="A71" s="31" t="s">
        <v>215</v>
      </c>
      <c r="B71" s="32" t="s">
        <v>216</v>
      </c>
      <c r="C71" s="29">
        <f>SUM(C72)</f>
        <v>56</v>
      </c>
      <c r="D71" s="29">
        <f>SUM(D72)</f>
        <v>0</v>
      </c>
      <c r="E71" s="29">
        <f>SUM(E72)</f>
        <v>0</v>
      </c>
      <c r="F71" s="29">
        <f>SUM(F72)</f>
        <v>0</v>
      </c>
      <c r="G71" s="29">
        <f>SUM(G72)</f>
        <v>56</v>
      </c>
    </row>
    <row r="72" ht="30" customHeight="1" spans="1:7">
      <c r="A72" s="18" t="s">
        <v>217</v>
      </c>
      <c r="B72" s="30" t="s">
        <v>218</v>
      </c>
      <c r="C72" s="31">
        <f>D72+G72</f>
        <v>56</v>
      </c>
      <c r="D72" s="22">
        <f>E72+F72</f>
        <v>0</v>
      </c>
      <c r="E72" s="34"/>
      <c r="F72" s="33">
        <v>0</v>
      </c>
      <c r="G72" s="33">
        <v>56</v>
      </c>
    </row>
    <row r="73" ht="30" customHeight="1" spans="1:7">
      <c r="A73" s="31" t="s">
        <v>219</v>
      </c>
      <c r="B73" s="32" t="s">
        <v>220</v>
      </c>
      <c r="C73" s="29">
        <f>SUM(C74:C77)</f>
        <v>471.11</v>
      </c>
      <c r="D73" s="29">
        <f>SUM(D74:D77)</f>
        <v>464.63</v>
      </c>
      <c r="E73" s="29">
        <f>SUM(E74:E77)</f>
        <v>464.63</v>
      </c>
      <c r="F73" s="29">
        <f>SUM(F74:F77)</f>
        <v>0</v>
      </c>
      <c r="G73" s="29">
        <f>SUM(G74:G77)</f>
        <v>6.48</v>
      </c>
    </row>
    <row r="74" ht="30" customHeight="1" spans="1:7">
      <c r="A74" s="18" t="s">
        <v>221</v>
      </c>
      <c r="B74" s="30" t="s">
        <v>222</v>
      </c>
      <c r="C74" s="31">
        <f>D74+G74</f>
        <v>6.48</v>
      </c>
      <c r="D74" s="22">
        <f>E74+F74</f>
        <v>0</v>
      </c>
      <c r="E74" s="34"/>
      <c r="F74" s="33">
        <v>0</v>
      </c>
      <c r="G74" s="33">
        <v>6.48</v>
      </c>
    </row>
    <row r="75" ht="30" customHeight="1" spans="1:7">
      <c r="A75" s="18" t="s">
        <v>223</v>
      </c>
      <c r="B75" s="30" t="s">
        <v>224</v>
      </c>
      <c r="C75" s="31">
        <f>D75+G75</f>
        <v>167.35</v>
      </c>
      <c r="D75" s="22">
        <f>E75+F75</f>
        <v>167.35</v>
      </c>
      <c r="E75" s="33">
        <v>167.35</v>
      </c>
      <c r="F75" s="34"/>
      <c r="G75" s="33">
        <v>0</v>
      </c>
    </row>
    <row r="76" ht="30" customHeight="1" spans="1:7">
      <c r="A76" s="18" t="s">
        <v>225</v>
      </c>
      <c r="B76" s="30" t="s">
        <v>226</v>
      </c>
      <c r="C76" s="31">
        <f>D76+G76</f>
        <v>53.27</v>
      </c>
      <c r="D76" s="22">
        <f>E76+F76</f>
        <v>53.27</v>
      </c>
      <c r="E76" s="33">
        <v>53.27</v>
      </c>
      <c r="F76" s="34"/>
      <c r="G76" s="33">
        <v>0</v>
      </c>
    </row>
    <row r="77" ht="30" customHeight="1" spans="1:7">
      <c r="A77" s="18" t="s">
        <v>227</v>
      </c>
      <c r="B77" s="30" t="s">
        <v>228</v>
      </c>
      <c r="C77" s="31">
        <f>D77+G77</f>
        <v>244.01</v>
      </c>
      <c r="D77" s="22">
        <f>E77+F77</f>
        <v>244.01</v>
      </c>
      <c r="E77" s="33">
        <v>244.01</v>
      </c>
      <c r="F77" s="34"/>
      <c r="G77" s="33">
        <v>0</v>
      </c>
    </row>
    <row r="78" ht="30" customHeight="1" spans="1:7">
      <c r="A78" s="31" t="s">
        <v>229</v>
      </c>
      <c r="B78" s="32" t="s">
        <v>230</v>
      </c>
      <c r="C78" s="29">
        <f>SUM(C79:C80)</f>
        <v>58</v>
      </c>
      <c r="D78" s="29">
        <f>SUM(D79:D80)</f>
        <v>0</v>
      </c>
      <c r="E78" s="29">
        <f>SUM(E79:E80)</f>
        <v>0</v>
      </c>
      <c r="F78" s="29">
        <f>SUM(F79:F80)</f>
        <v>0</v>
      </c>
      <c r="G78" s="29">
        <f>SUM(G79:G80)</f>
        <v>58</v>
      </c>
    </row>
    <row r="79" ht="30" customHeight="1" spans="1:7">
      <c r="A79" s="18" t="s">
        <v>231</v>
      </c>
      <c r="B79" s="30" t="s">
        <v>232</v>
      </c>
      <c r="C79" s="31">
        <f>D79+G79</f>
        <v>15</v>
      </c>
      <c r="D79" s="22">
        <f>E79+F79</f>
        <v>0</v>
      </c>
      <c r="E79" s="34"/>
      <c r="F79" s="33">
        <v>0</v>
      </c>
      <c r="G79" s="33">
        <v>15</v>
      </c>
    </row>
    <row r="80" ht="30" customHeight="1" spans="1:7">
      <c r="A80" s="18" t="s">
        <v>233</v>
      </c>
      <c r="B80" s="30" t="s">
        <v>234</v>
      </c>
      <c r="C80" s="31">
        <f>D80+G80</f>
        <v>43</v>
      </c>
      <c r="D80" s="22">
        <f>E80+F80</f>
        <v>0</v>
      </c>
      <c r="E80" s="34"/>
      <c r="F80" s="33">
        <v>0</v>
      </c>
      <c r="G80" s="33">
        <v>43</v>
      </c>
    </row>
    <row r="81" ht="30" customHeight="1" spans="1:7">
      <c r="A81" s="31" t="s">
        <v>235</v>
      </c>
      <c r="B81" s="32" t="s">
        <v>236</v>
      </c>
      <c r="C81" s="29">
        <f>SUM(C82:C83)</f>
        <v>49.94</v>
      </c>
      <c r="D81" s="29">
        <f>SUM(D82:D83)</f>
        <v>47.16</v>
      </c>
      <c r="E81" s="29">
        <f>SUM(E82:E83)</f>
        <v>0</v>
      </c>
      <c r="F81" s="29">
        <f>SUM(F82:F83)</f>
        <v>47.16</v>
      </c>
      <c r="G81" s="29">
        <f>SUM(G82:G83)</f>
        <v>2.78</v>
      </c>
    </row>
    <row r="82" ht="30" customHeight="1" spans="1:7">
      <c r="A82" s="18" t="s">
        <v>237</v>
      </c>
      <c r="B82" s="30" t="s">
        <v>238</v>
      </c>
      <c r="C82" s="31">
        <f>D82+G82</f>
        <v>47.16</v>
      </c>
      <c r="D82" s="22">
        <f>E82+F82</f>
        <v>47.16</v>
      </c>
      <c r="E82" s="34"/>
      <c r="F82" s="33">
        <v>47.16</v>
      </c>
      <c r="G82" s="33">
        <v>0</v>
      </c>
    </row>
    <row r="83" ht="30" customHeight="1" spans="1:7">
      <c r="A83" s="18" t="s">
        <v>239</v>
      </c>
      <c r="B83" s="30" t="s">
        <v>240</v>
      </c>
      <c r="C83" s="31">
        <f>D83+G83</f>
        <v>2.78</v>
      </c>
      <c r="D83" s="22">
        <f>E83+F83</f>
        <v>0</v>
      </c>
      <c r="E83" s="34"/>
      <c r="F83" s="33">
        <v>0</v>
      </c>
      <c r="G83" s="33">
        <v>2.78</v>
      </c>
    </row>
    <row r="84" ht="30" customHeight="1" spans="1:7">
      <c r="A84" s="31" t="s">
        <v>241</v>
      </c>
      <c r="B84" s="32" t="s">
        <v>242</v>
      </c>
      <c r="C84" s="29">
        <f>SUM(C85:C86)</f>
        <v>7.01</v>
      </c>
      <c r="D84" s="29">
        <f>SUM(D85:D86)</f>
        <v>1.3</v>
      </c>
      <c r="E84" s="29">
        <f>SUM(E85:E86)</f>
        <v>0</v>
      </c>
      <c r="F84" s="29">
        <f>SUM(F85:F86)</f>
        <v>1.3</v>
      </c>
      <c r="G84" s="29">
        <f>SUM(G85:G86)</f>
        <v>5.71</v>
      </c>
    </row>
    <row r="85" ht="30" customHeight="1" spans="1:7">
      <c r="A85" s="18" t="s">
        <v>243</v>
      </c>
      <c r="B85" s="30" t="s">
        <v>244</v>
      </c>
      <c r="C85" s="31">
        <f>D85+G85</f>
        <v>5.71</v>
      </c>
      <c r="D85" s="22">
        <f>E85+F85</f>
        <v>0</v>
      </c>
      <c r="E85" s="34"/>
      <c r="F85" s="33">
        <v>0</v>
      </c>
      <c r="G85" s="33">
        <v>5.71</v>
      </c>
    </row>
    <row r="86" ht="30" customHeight="1" spans="1:7">
      <c r="A86" s="18" t="s">
        <v>245</v>
      </c>
      <c r="B86" s="30" t="s">
        <v>246</v>
      </c>
      <c r="C86" s="31">
        <f>D86+G86</f>
        <v>1.3</v>
      </c>
      <c r="D86" s="22">
        <f>E86+F86</f>
        <v>1.3</v>
      </c>
      <c r="E86" s="34"/>
      <c r="F86" s="33">
        <v>1.3</v>
      </c>
      <c r="G86" s="33">
        <v>0</v>
      </c>
    </row>
    <row r="87" ht="30" customHeight="1" spans="1:7">
      <c r="A87" s="31" t="s">
        <v>247</v>
      </c>
      <c r="B87" s="32" t="s">
        <v>248</v>
      </c>
      <c r="C87" s="29">
        <f>SUM(C88:C89)</f>
        <v>30.58</v>
      </c>
      <c r="D87" s="29">
        <f>SUM(D88:D89)</f>
        <v>0</v>
      </c>
      <c r="E87" s="29">
        <f>SUM(E88:E89)</f>
        <v>0</v>
      </c>
      <c r="F87" s="29">
        <f>SUM(F88:F89)</f>
        <v>0</v>
      </c>
      <c r="G87" s="29">
        <f>SUM(G88:G89)</f>
        <v>30.58</v>
      </c>
    </row>
    <row r="88" ht="30" customHeight="1" spans="1:7">
      <c r="A88" s="18" t="s">
        <v>249</v>
      </c>
      <c r="B88" s="30" t="s">
        <v>250</v>
      </c>
      <c r="C88" s="31">
        <f>D88+G88</f>
        <v>6.32</v>
      </c>
      <c r="D88" s="22">
        <f>E88+F88</f>
        <v>0</v>
      </c>
      <c r="E88" s="34"/>
      <c r="F88" s="33">
        <v>0</v>
      </c>
      <c r="G88" s="33">
        <v>6.32</v>
      </c>
    </row>
    <row r="89" ht="30" customHeight="1" spans="1:7">
      <c r="A89" s="18" t="s">
        <v>251</v>
      </c>
      <c r="B89" s="30" t="s">
        <v>252</v>
      </c>
      <c r="C89" s="31">
        <f>D89+G89</f>
        <v>24.26</v>
      </c>
      <c r="D89" s="22">
        <f>E89+F89</f>
        <v>0</v>
      </c>
      <c r="E89" s="34"/>
      <c r="F89" s="33">
        <v>0</v>
      </c>
      <c r="G89" s="33">
        <v>24.26</v>
      </c>
    </row>
    <row r="90" ht="30" customHeight="1" spans="1:7">
      <c r="A90" s="31" t="s">
        <v>253</v>
      </c>
      <c r="B90" s="32" t="s">
        <v>254</v>
      </c>
      <c r="C90" s="29">
        <f>SUM(C91:C92)</f>
        <v>6.43</v>
      </c>
      <c r="D90" s="29">
        <f>SUM(D91:D92)</f>
        <v>0</v>
      </c>
      <c r="E90" s="29">
        <f>SUM(E91:E92)</f>
        <v>0</v>
      </c>
      <c r="F90" s="29">
        <f>SUM(F91:F92)</f>
        <v>0</v>
      </c>
      <c r="G90" s="29">
        <f>SUM(G91:G92)</f>
        <v>6.43</v>
      </c>
    </row>
    <row r="91" ht="30" customHeight="1" spans="1:7">
      <c r="A91" s="18" t="s">
        <v>255</v>
      </c>
      <c r="B91" s="30" t="s">
        <v>103</v>
      </c>
      <c r="C91" s="31">
        <f>D91+G91</f>
        <v>0.73</v>
      </c>
      <c r="D91" s="22">
        <f>E91+F91</f>
        <v>0</v>
      </c>
      <c r="E91" s="34"/>
      <c r="F91" s="33">
        <v>0</v>
      </c>
      <c r="G91" s="33">
        <v>0.73</v>
      </c>
    </row>
    <row r="92" ht="30" customHeight="1" spans="1:7">
      <c r="A92" s="18" t="s">
        <v>256</v>
      </c>
      <c r="B92" s="30" t="s">
        <v>257</v>
      </c>
      <c r="C92" s="31">
        <f>D92+G92</f>
        <v>5.7</v>
      </c>
      <c r="D92" s="22">
        <f>E92+F92</f>
        <v>0</v>
      </c>
      <c r="E92" s="34"/>
      <c r="F92" s="33">
        <v>0</v>
      </c>
      <c r="G92" s="33">
        <v>5.7</v>
      </c>
    </row>
    <row r="93" ht="30" customHeight="1" spans="1:7">
      <c r="A93" s="31" t="s">
        <v>258</v>
      </c>
      <c r="B93" s="32" t="s">
        <v>259</v>
      </c>
      <c r="C93" s="29">
        <f>SUM(C94)</f>
        <v>9.53</v>
      </c>
      <c r="D93" s="29">
        <f>SUM(D94)</f>
        <v>0</v>
      </c>
      <c r="E93" s="29">
        <f>SUM(E94)</f>
        <v>0</v>
      </c>
      <c r="F93" s="29">
        <f>SUM(F94)</f>
        <v>0</v>
      </c>
      <c r="G93" s="29">
        <f>SUM(G94)</f>
        <v>9.53</v>
      </c>
    </row>
    <row r="94" ht="30" customHeight="1" spans="1:7">
      <c r="A94" s="18" t="s">
        <v>260</v>
      </c>
      <c r="B94" s="30" t="s">
        <v>261</v>
      </c>
      <c r="C94" s="31">
        <f>D94+G94</f>
        <v>9.53</v>
      </c>
      <c r="D94" s="22">
        <f>E94+F94</f>
        <v>0</v>
      </c>
      <c r="E94" s="34"/>
      <c r="F94" s="33">
        <v>0</v>
      </c>
      <c r="G94" s="33">
        <v>9.53</v>
      </c>
    </row>
    <row r="95" ht="30" customHeight="1" spans="1:7">
      <c r="A95" s="31" t="s">
        <v>262</v>
      </c>
      <c r="B95" s="32" t="s">
        <v>263</v>
      </c>
      <c r="C95" s="29">
        <f>SUM(C96)</f>
        <v>51.68</v>
      </c>
      <c r="D95" s="29">
        <f>SUM(D96)</f>
        <v>0</v>
      </c>
      <c r="E95" s="29">
        <f>SUM(E96)</f>
        <v>0</v>
      </c>
      <c r="F95" s="29">
        <f>SUM(F96)</f>
        <v>0</v>
      </c>
      <c r="G95" s="29">
        <f>SUM(G96)</f>
        <v>51.68</v>
      </c>
    </row>
    <row r="96" ht="30" customHeight="1" spans="1:7">
      <c r="A96" s="18" t="s">
        <v>264</v>
      </c>
      <c r="B96" s="30" t="s">
        <v>265</v>
      </c>
      <c r="C96" s="31">
        <f>D96+G96</f>
        <v>51.68</v>
      </c>
      <c r="D96" s="22">
        <f>E96+F96</f>
        <v>0</v>
      </c>
      <c r="E96" s="34"/>
      <c r="F96" s="33">
        <v>0</v>
      </c>
      <c r="G96" s="33">
        <v>51.68</v>
      </c>
    </row>
    <row r="97" ht="30" customHeight="1" spans="1:7">
      <c r="A97" s="31" t="s">
        <v>266</v>
      </c>
      <c r="B97" s="32" t="s">
        <v>267</v>
      </c>
      <c r="C97" s="29">
        <f>SUM(C98)</f>
        <v>65.28</v>
      </c>
      <c r="D97" s="29">
        <f>SUM(D98)</f>
        <v>65.28</v>
      </c>
      <c r="E97" s="29">
        <f>SUM(E98)</f>
        <v>0</v>
      </c>
      <c r="F97" s="29">
        <f>SUM(F98)</f>
        <v>65.28</v>
      </c>
      <c r="G97" s="29">
        <f>SUM(G98)</f>
        <v>0</v>
      </c>
    </row>
    <row r="98" ht="30" customHeight="1" spans="1:7">
      <c r="A98" s="18" t="s">
        <v>268</v>
      </c>
      <c r="B98" s="30" t="s">
        <v>269</v>
      </c>
      <c r="C98" s="31">
        <f>D98+G98</f>
        <v>65.28</v>
      </c>
      <c r="D98" s="22">
        <f>E98+F98</f>
        <v>65.28</v>
      </c>
      <c r="E98" s="34"/>
      <c r="F98" s="33">
        <v>65.28</v>
      </c>
      <c r="G98" s="33">
        <v>0</v>
      </c>
    </row>
    <row r="99" ht="30" customHeight="1" spans="1:7">
      <c r="A99" s="31" t="s">
        <v>270</v>
      </c>
      <c r="B99" s="32" t="s">
        <v>271</v>
      </c>
      <c r="C99" s="29">
        <f>SUM(C100+C102+C104+C106+C109)</f>
        <v>249.32</v>
      </c>
      <c r="D99" s="29">
        <f>SUM(D100+D102+D104+D106+D109)</f>
        <v>161.29</v>
      </c>
      <c r="E99" s="29">
        <f>SUM(E100+E102+E104+E106+E109)</f>
        <v>161.29</v>
      </c>
      <c r="F99" s="29">
        <f>SUM(F100+F102+F104+F106+F109)</f>
        <v>0</v>
      </c>
      <c r="G99" s="29">
        <f>SUM(G100+G102+G104+G106+G109)</f>
        <v>88.03</v>
      </c>
    </row>
    <row r="100" ht="30" customHeight="1" spans="1:7">
      <c r="A100" t="s">
        <v>272</v>
      </c>
      <c r="B100" s="35" t="s">
        <v>273</v>
      </c>
      <c r="C100" s="29">
        <f>SUM(C101)</f>
        <v>23</v>
      </c>
      <c r="D100" s="29">
        <f>SUM(D101)</f>
        <v>0</v>
      </c>
      <c r="E100" s="29">
        <f>SUM(E101)</f>
        <v>0</v>
      </c>
      <c r="F100" s="29">
        <f>SUM(F101)</f>
        <v>0</v>
      </c>
      <c r="G100" s="29">
        <f>SUM(G101)</f>
        <v>23</v>
      </c>
    </row>
    <row r="101" ht="30" customHeight="1" spans="1:7">
      <c r="A101" s="18" t="s">
        <v>274</v>
      </c>
      <c r="B101" s="30" t="s">
        <v>275</v>
      </c>
      <c r="C101" s="31">
        <f>D101+G101</f>
        <v>23</v>
      </c>
      <c r="D101" s="22">
        <f>E101+F101</f>
        <v>0</v>
      </c>
      <c r="E101" s="34"/>
      <c r="F101" s="33">
        <v>0</v>
      </c>
      <c r="G101" s="33">
        <v>23</v>
      </c>
    </row>
    <row r="102" ht="30" customHeight="1" spans="1:7">
      <c r="A102" s="31" t="s">
        <v>276</v>
      </c>
      <c r="B102" s="32" t="s">
        <v>277</v>
      </c>
      <c r="C102" s="29">
        <f>SUM(C103)</f>
        <v>6</v>
      </c>
      <c r="D102" s="29">
        <f>SUM(D103)</f>
        <v>0</v>
      </c>
      <c r="E102" s="29">
        <f>SUM(E103)</f>
        <v>0</v>
      </c>
      <c r="F102" s="29">
        <f>SUM(F103)</f>
        <v>0</v>
      </c>
      <c r="G102" s="29">
        <f>SUM(G103)</f>
        <v>6</v>
      </c>
    </row>
    <row r="103" ht="30" customHeight="1" spans="1:7">
      <c r="A103" s="18" t="s">
        <v>278</v>
      </c>
      <c r="B103" s="30" t="s">
        <v>279</v>
      </c>
      <c r="C103" s="31">
        <f>D103+G103</f>
        <v>6</v>
      </c>
      <c r="D103" s="22">
        <f>E103+F103</f>
        <v>0</v>
      </c>
      <c r="E103" s="34"/>
      <c r="F103" s="33">
        <v>0</v>
      </c>
      <c r="G103" s="33">
        <v>6</v>
      </c>
    </row>
    <row r="104" ht="30" customHeight="1" spans="1:7">
      <c r="A104" s="31" t="s">
        <v>280</v>
      </c>
      <c r="B104" s="32" t="s">
        <v>281</v>
      </c>
      <c r="C104" s="29">
        <f>SUM(C105)</f>
        <v>54</v>
      </c>
      <c r="D104" s="29">
        <f>SUM(D105)</f>
        <v>0</v>
      </c>
      <c r="E104" s="29">
        <f>SUM(E105)</f>
        <v>0</v>
      </c>
      <c r="F104" s="29">
        <f>SUM(F105)</f>
        <v>0</v>
      </c>
      <c r="G104" s="29">
        <f>SUM(G105)</f>
        <v>54</v>
      </c>
    </row>
    <row r="105" ht="30" customHeight="1" spans="1:7">
      <c r="A105" s="18" t="s">
        <v>282</v>
      </c>
      <c r="B105" s="30" t="s">
        <v>283</v>
      </c>
      <c r="C105" s="31">
        <f>D105+G105</f>
        <v>54</v>
      </c>
      <c r="D105" s="22">
        <f>E105+F105</f>
        <v>0</v>
      </c>
      <c r="E105" s="34"/>
      <c r="F105" s="33">
        <v>0</v>
      </c>
      <c r="G105" s="33">
        <v>54</v>
      </c>
    </row>
    <row r="106" ht="30" customHeight="1" spans="1:7">
      <c r="A106" s="31" t="s">
        <v>284</v>
      </c>
      <c r="B106" s="32" t="s">
        <v>285</v>
      </c>
      <c r="C106" s="29">
        <f>SUM(C107:C108)</f>
        <v>161.29</v>
      </c>
      <c r="D106" s="29">
        <f>SUM(D107:D108)</f>
        <v>161.29</v>
      </c>
      <c r="E106" s="29">
        <f>SUM(E107:E108)</f>
        <v>161.29</v>
      </c>
      <c r="F106" s="29">
        <f>SUM(F107:F108)</f>
        <v>0</v>
      </c>
      <c r="G106" s="29">
        <f>SUM(G107:G108)</f>
        <v>0</v>
      </c>
    </row>
    <row r="107" ht="30" customHeight="1" spans="1:7">
      <c r="A107" s="18" t="s">
        <v>286</v>
      </c>
      <c r="B107" s="30" t="s">
        <v>287</v>
      </c>
      <c r="C107" s="31">
        <f>D107+G107</f>
        <v>122.44</v>
      </c>
      <c r="D107" s="22">
        <f>E107+F107</f>
        <v>122.44</v>
      </c>
      <c r="E107" s="33">
        <v>122.44</v>
      </c>
      <c r="F107" s="34"/>
      <c r="G107" s="33">
        <v>0</v>
      </c>
    </row>
    <row r="108" ht="30" customHeight="1" spans="1:7">
      <c r="A108" s="18" t="s">
        <v>288</v>
      </c>
      <c r="B108" s="30" t="s">
        <v>289</v>
      </c>
      <c r="C108" s="31">
        <f>D108+G108</f>
        <v>38.85</v>
      </c>
      <c r="D108" s="22">
        <f>E108+F108</f>
        <v>38.85</v>
      </c>
      <c r="E108" s="33">
        <v>38.85</v>
      </c>
      <c r="F108" s="34"/>
      <c r="G108" s="33">
        <v>0</v>
      </c>
    </row>
    <row r="109" ht="30" customHeight="1" spans="1:7">
      <c r="A109" s="31" t="s">
        <v>290</v>
      </c>
      <c r="B109" s="32" t="s">
        <v>291</v>
      </c>
      <c r="C109" s="29">
        <f>SUM(C110)</f>
        <v>5.03</v>
      </c>
      <c r="D109" s="29">
        <f>SUM(D110)</f>
        <v>0</v>
      </c>
      <c r="E109" s="29">
        <f>SUM(E110)</f>
        <v>0</v>
      </c>
      <c r="F109" s="29">
        <f>SUM(F110)</f>
        <v>0</v>
      </c>
      <c r="G109" s="29">
        <f>SUM(G110)</f>
        <v>5.03</v>
      </c>
    </row>
    <row r="110" ht="30" customHeight="1" spans="1:7">
      <c r="A110" s="18" t="s">
        <v>292</v>
      </c>
      <c r="B110" s="30" t="s">
        <v>293</v>
      </c>
      <c r="C110" s="31">
        <f>D110+G110</f>
        <v>5.03</v>
      </c>
      <c r="D110" s="22">
        <f>E110+F110</f>
        <v>0</v>
      </c>
      <c r="E110" s="34"/>
      <c r="F110" s="33">
        <v>0</v>
      </c>
      <c r="G110" s="33">
        <v>5.03</v>
      </c>
    </row>
    <row r="111" ht="30" customHeight="1" spans="1:7">
      <c r="A111" s="31" t="s">
        <v>294</v>
      </c>
      <c r="B111" s="32" t="s">
        <v>295</v>
      </c>
      <c r="C111" s="29">
        <f>SUM(C112+C114+C117+C120+C122)</f>
        <v>584.23</v>
      </c>
      <c r="D111" s="29">
        <f>SUM(D112+D114+D117+D120+D122)</f>
        <v>0</v>
      </c>
      <c r="E111" s="29">
        <f>SUM(E112+E114+E117+E120+E122)</f>
        <v>0</v>
      </c>
      <c r="F111" s="29">
        <f>SUM(F112+F114+F117+F120+F122)</f>
        <v>0</v>
      </c>
      <c r="G111" s="29">
        <f>SUM(G112+G114+G117+G120+G122)</f>
        <v>584.23</v>
      </c>
    </row>
    <row r="112" ht="30" customHeight="1" spans="1:7">
      <c r="A112" s="31" t="s">
        <v>296</v>
      </c>
      <c r="B112" s="32" t="s">
        <v>297</v>
      </c>
      <c r="C112" s="29">
        <f>SUM(C113)</f>
        <v>200</v>
      </c>
      <c r="D112" s="29">
        <f>SUM(D113)</f>
        <v>0</v>
      </c>
      <c r="E112" s="29">
        <f>SUM(E113)</f>
        <v>0</v>
      </c>
      <c r="F112" s="29">
        <f>SUM(F113)</f>
        <v>0</v>
      </c>
      <c r="G112" s="29">
        <f>SUM(G113)</f>
        <v>200</v>
      </c>
    </row>
    <row r="113" ht="30" customHeight="1" spans="1:7">
      <c r="A113" s="18" t="s">
        <v>298</v>
      </c>
      <c r="B113" s="30" t="s">
        <v>299</v>
      </c>
      <c r="C113" s="31">
        <f>D113+G113</f>
        <v>200</v>
      </c>
      <c r="D113" s="22">
        <f>E113+F113</f>
        <v>0</v>
      </c>
      <c r="E113" s="34"/>
      <c r="F113" s="33">
        <v>0</v>
      </c>
      <c r="G113" s="33">
        <v>200</v>
      </c>
    </row>
    <row r="114" ht="30" customHeight="1" spans="1:7">
      <c r="A114" s="31" t="s">
        <v>300</v>
      </c>
      <c r="B114" s="32" t="s">
        <v>301</v>
      </c>
      <c r="C114" s="29">
        <f>SUM(C115:C116)</f>
        <v>182</v>
      </c>
      <c r="D114" s="29">
        <f>SUM(D115:D116)</f>
        <v>0</v>
      </c>
      <c r="E114" s="29">
        <f>SUM(E115:E116)</f>
        <v>0</v>
      </c>
      <c r="F114" s="29">
        <f>SUM(F115:F116)</f>
        <v>0</v>
      </c>
      <c r="G114" s="29">
        <f>SUM(G115:G116)</f>
        <v>182</v>
      </c>
    </row>
    <row r="115" ht="30" customHeight="1" spans="1:7">
      <c r="A115" s="18" t="s">
        <v>302</v>
      </c>
      <c r="B115" s="30" t="s">
        <v>303</v>
      </c>
      <c r="C115" s="31">
        <f>D115+G115</f>
        <v>169</v>
      </c>
      <c r="D115" s="22">
        <f>E115+F115</f>
        <v>0</v>
      </c>
      <c r="E115" s="34"/>
      <c r="F115" s="33">
        <v>0</v>
      </c>
      <c r="G115" s="33">
        <v>169</v>
      </c>
    </row>
    <row r="116" ht="30" customHeight="1" spans="1:7">
      <c r="A116" s="18" t="s">
        <v>304</v>
      </c>
      <c r="B116" s="30" t="s">
        <v>305</v>
      </c>
      <c r="C116" s="31">
        <f>D116+G116</f>
        <v>13</v>
      </c>
      <c r="D116" s="22">
        <f>E116+F116</f>
        <v>0</v>
      </c>
      <c r="E116" s="34"/>
      <c r="F116" s="33">
        <v>0</v>
      </c>
      <c r="G116" s="33">
        <v>13</v>
      </c>
    </row>
    <row r="117" ht="30" customHeight="1" spans="1:7">
      <c r="A117" s="31" t="s">
        <v>306</v>
      </c>
      <c r="B117" s="32" t="s">
        <v>307</v>
      </c>
      <c r="C117" s="29">
        <f>SUM(C118:C119)</f>
        <v>51.23</v>
      </c>
      <c r="D117" s="29">
        <f>SUM(D118:D119)</f>
        <v>0</v>
      </c>
      <c r="E117" s="29">
        <f>SUM(E118:E119)</f>
        <v>0</v>
      </c>
      <c r="F117" s="29">
        <f>SUM(F118:F119)</f>
        <v>0</v>
      </c>
      <c r="G117" s="29">
        <f>SUM(G118:G119)</f>
        <v>51.23</v>
      </c>
    </row>
    <row r="118" ht="30" customHeight="1" spans="1:7">
      <c r="A118" s="18" t="s">
        <v>308</v>
      </c>
      <c r="B118" s="30" t="s">
        <v>309</v>
      </c>
      <c r="C118" s="31">
        <f>D118+G118</f>
        <v>25</v>
      </c>
      <c r="D118" s="22">
        <f>E118+F118</f>
        <v>0</v>
      </c>
      <c r="E118" s="34"/>
      <c r="F118" s="33">
        <v>0</v>
      </c>
      <c r="G118" s="33">
        <v>25</v>
      </c>
    </row>
    <row r="119" ht="30" customHeight="1" spans="1:7">
      <c r="A119" s="18" t="s">
        <v>310</v>
      </c>
      <c r="B119" s="30" t="s">
        <v>311</v>
      </c>
      <c r="C119" s="31">
        <f>D119+G119</f>
        <v>26.23</v>
      </c>
      <c r="D119" s="22">
        <f>E119+F119</f>
        <v>0</v>
      </c>
      <c r="E119" s="34"/>
      <c r="F119" s="33">
        <v>0</v>
      </c>
      <c r="G119" s="33">
        <v>26.23</v>
      </c>
    </row>
    <row r="120" ht="30" customHeight="1" spans="1:7">
      <c r="A120" s="31" t="s">
        <v>312</v>
      </c>
      <c r="B120" s="32" t="s">
        <v>313</v>
      </c>
      <c r="C120" s="29">
        <f>SUM(C121)</f>
        <v>103</v>
      </c>
      <c r="D120" s="29">
        <f>SUM(D121)</f>
        <v>0</v>
      </c>
      <c r="E120" s="29">
        <f>SUM(E121)</f>
        <v>0</v>
      </c>
      <c r="F120" s="29">
        <f>SUM(F121)</f>
        <v>0</v>
      </c>
      <c r="G120" s="29">
        <f>SUM(G121)</f>
        <v>103</v>
      </c>
    </row>
    <row r="121" ht="30" customHeight="1" spans="1:7">
      <c r="A121" s="18" t="s">
        <v>314</v>
      </c>
      <c r="B121" s="30" t="s">
        <v>315</v>
      </c>
      <c r="C121" s="31">
        <f>D121+G121</f>
        <v>103</v>
      </c>
      <c r="D121" s="22">
        <f>E121+F121</f>
        <v>0</v>
      </c>
      <c r="E121" s="34"/>
      <c r="F121" s="33">
        <v>0</v>
      </c>
      <c r="G121" s="33">
        <v>103</v>
      </c>
    </row>
    <row r="122" ht="30" customHeight="1" spans="1:7">
      <c r="A122" s="31" t="s">
        <v>316</v>
      </c>
      <c r="B122" s="32" t="s">
        <v>317</v>
      </c>
      <c r="C122" s="29">
        <f>SUM(C123)</f>
        <v>48</v>
      </c>
      <c r="D122" s="29">
        <f>SUM(D123)</f>
        <v>0</v>
      </c>
      <c r="E122" s="29">
        <f>SUM(E123)</f>
        <v>0</v>
      </c>
      <c r="F122" s="29">
        <f>SUM(F123)</f>
        <v>0</v>
      </c>
      <c r="G122" s="29">
        <f>SUM(G123)</f>
        <v>48</v>
      </c>
    </row>
    <row r="123" ht="30" customHeight="1" spans="1:7">
      <c r="A123" s="18" t="s">
        <v>318</v>
      </c>
      <c r="B123" s="30" t="s">
        <v>319</v>
      </c>
      <c r="C123" s="31">
        <f>D123+G123</f>
        <v>48</v>
      </c>
      <c r="D123" s="22">
        <f>E123+F123</f>
        <v>0</v>
      </c>
      <c r="E123" s="34"/>
      <c r="F123" s="33">
        <v>0</v>
      </c>
      <c r="G123" s="33">
        <v>48</v>
      </c>
    </row>
    <row r="124" ht="30" customHeight="1" spans="1:7">
      <c r="A124" s="31" t="s">
        <v>320</v>
      </c>
      <c r="B124" s="32" t="s">
        <v>321</v>
      </c>
      <c r="C124" s="29">
        <f>SUM(C125+C129+C131+C133)</f>
        <v>2514.03</v>
      </c>
      <c r="D124" s="29">
        <f>SUM(D125+D129+D131+D133)</f>
        <v>0</v>
      </c>
      <c r="E124" s="29">
        <f>SUM(E125+E129+E131+E133)</f>
        <v>0</v>
      </c>
      <c r="F124" s="29">
        <f>SUM(F125+F129+F131+F133)</f>
        <v>0</v>
      </c>
      <c r="G124" s="29">
        <f>SUM(G125+G129+G131+G133)</f>
        <v>2514.03</v>
      </c>
    </row>
    <row r="125" ht="30" customHeight="1" spans="1:7">
      <c r="A125" s="31" t="s">
        <v>322</v>
      </c>
      <c r="B125" s="32" t="s">
        <v>323</v>
      </c>
      <c r="C125" s="29">
        <f>SUM(C126:C128)</f>
        <v>555.7</v>
      </c>
      <c r="D125" s="29">
        <f>SUM(D126:D128)</f>
        <v>0</v>
      </c>
      <c r="E125" s="29">
        <f>SUM(E126:E128)</f>
        <v>0</v>
      </c>
      <c r="F125" s="29">
        <f>SUM(F126:F128)</f>
        <v>0</v>
      </c>
      <c r="G125" s="29">
        <f>SUM(G126:G128)</f>
        <v>555.7</v>
      </c>
    </row>
    <row r="126" ht="30" customHeight="1" spans="1:7">
      <c r="A126" s="18" t="s">
        <v>324</v>
      </c>
      <c r="B126" s="30" t="s">
        <v>103</v>
      </c>
      <c r="C126" s="31">
        <f>D126+G126</f>
        <v>33</v>
      </c>
      <c r="D126" s="22">
        <f>E126+F126</f>
        <v>0</v>
      </c>
      <c r="E126" s="34"/>
      <c r="F126" s="33">
        <v>0</v>
      </c>
      <c r="G126" s="33">
        <v>33</v>
      </c>
    </row>
    <row r="127" ht="30" customHeight="1" spans="1:7">
      <c r="A127" s="18" t="s">
        <v>325</v>
      </c>
      <c r="B127" s="30" t="s">
        <v>326</v>
      </c>
      <c r="C127" s="31">
        <f>D127+G127</f>
        <v>61</v>
      </c>
      <c r="D127" s="22">
        <f>E127+F127</f>
        <v>0</v>
      </c>
      <c r="E127" s="34"/>
      <c r="F127" s="33">
        <v>0</v>
      </c>
      <c r="G127" s="33">
        <v>61</v>
      </c>
    </row>
    <row r="128" ht="30" customHeight="1" spans="1:7">
      <c r="A128" s="18" t="s">
        <v>327</v>
      </c>
      <c r="B128" s="30" t="s">
        <v>328</v>
      </c>
      <c r="C128" s="31">
        <f>D128+G128</f>
        <v>461.7</v>
      </c>
      <c r="D128" s="22">
        <f>E128+F128</f>
        <v>0</v>
      </c>
      <c r="E128" s="34"/>
      <c r="F128" s="33">
        <v>0</v>
      </c>
      <c r="G128" s="33">
        <v>461.7</v>
      </c>
    </row>
    <row r="129" ht="30" customHeight="1" spans="1:7">
      <c r="A129" s="31" t="s">
        <v>329</v>
      </c>
      <c r="B129" s="32" t="s">
        <v>330</v>
      </c>
      <c r="C129" s="29">
        <f>SUM(C130)</f>
        <v>795.55</v>
      </c>
      <c r="D129" s="29">
        <f>SUM(D130)</f>
        <v>0</v>
      </c>
      <c r="E129" s="29">
        <f>SUM(E130)</f>
        <v>0</v>
      </c>
      <c r="F129" s="29">
        <f>SUM(F130)</f>
        <v>0</v>
      </c>
      <c r="G129" s="29">
        <f>SUM(G130)</f>
        <v>795.55</v>
      </c>
    </row>
    <row r="130" ht="30" customHeight="1" spans="1:7">
      <c r="A130" s="18" t="s">
        <v>331</v>
      </c>
      <c r="B130" s="30" t="s">
        <v>332</v>
      </c>
      <c r="C130" s="31">
        <f>D130+G130</f>
        <v>795.55</v>
      </c>
      <c r="D130" s="22">
        <f>E130+F130</f>
        <v>0</v>
      </c>
      <c r="E130" s="34"/>
      <c r="F130" s="33">
        <v>0</v>
      </c>
      <c r="G130" s="33">
        <v>795.55</v>
      </c>
    </row>
    <row r="131" ht="30" customHeight="1" spans="1:7">
      <c r="A131" s="31" t="s">
        <v>333</v>
      </c>
      <c r="B131" s="32" t="s">
        <v>334</v>
      </c>
      <c r="C131" s="29">
        <f>SUM(C132)</f>
        <v>764.68</v>
      </c>
      <c r="D131" s="29">
        <f>SUM(D132)</f>
        <v>0</v>
      </c>
      <c r="E131" s="29">
        <f>SUM(E132)</f>
        <v>0</v>
      </c>
      <c r="F131" s="29">
        <f>SUM(F132)</f>
        <v>0</v>
      </c>
      <c r="G131" s="29">
        <f>SUM(G132)</f>
        <v>764.68</v>
      </c>
    </row>
    <row r="132" ht="30" customHeight="1" spans="1:7">
      <c r="A132" s="18" t="s">
        <v>335</v>
      </c>
      <c r="B132" s="30" t="s">
        <v>336</v>
      </c>
      <c r="C132" s="31">
        <f>D132+G132</f>
        <v>764.68</v>
      </c>
      <c r="D132" s="22">
        <f>E132+F132</f>
        <v>0</v>
      </c>
      <c r="E132" s="34"/>
      <c r="F132" s="33">
        <v>0</v>
      </c>
      <c r="G132" s="33">
        <v>764.68</v>
      </c>
    </row>
    <row r="133" ht="30" customHeight="1" spans="1:7">
      <c r="A133" s="31" t="s">
        <v>337</v>
      </c>
      <c r="B133" s="32" t="s">
        <v>338</v>
      </c>
      <c r="C133" s="29">
        <f>SUM(C134)</f>
        <v>398.1</v>
      </c>
      <c r="D133" s="29">
        <f>SUM(D134)</f>
        <v>0</v>
      </c>
      <c r="E133" s="29">
        <f>SUM(E134)</f>
        <v>0</v>
      </c>
      <c r="F133" s="29">
        <f>SUM(F134)</f>
        <v>0</v>
      </c>
      <c r="G133" s="29">
        <f>SUM(G134)</f>
        <v>398.1</v>
      </c>
    </row>
    <row r="134" ht="30" customHeight="1" spans="1:7">
      <c r="A134" s="18" t="s">
        <v>339</v>
      </c>
      <c r="B134" s="30" t="s">
        <v>340</v>
      </c>
      <c r="C134" s="31">
        <f>D134+G134</f>
        <v>398.1</v>
      </c>
      <c r="D134" s="22">
        <f>E134+F134</f>
        <v>0</v>
      </c>
      <c r="E134" s="34"/>
      <c r="F134" s="33">
        <v>0</v>
      </c>
      <c r="G134" s="33">
        <v>398.1</v>
      </c>
    </row>
    <row r="135" ht="30" customHeight="1" spans="1:7">
      <c r="A135" s="31" t="s">
        <v>341</v>
      </c>
      <c r="B135" s="32" t="s">
        <v>342</v>
      </c>
      <c r="C135" s="29">
        <f>SUM(C136+C144+C149+C152)</f>
        <v>4381.58</v>
      </c>
      <c r="D135" s="29">
        <f>SUM(D136+D144+D149+D152)</f>
        <v>0</v>
      </c>
      <c r="E135" s="29">
        <f>SUM(E136+E144+E149+E152)</f>
        <v>0</v>
      </c>
      <c r="F135" s="29">
        <f>SUM(F136+F144+F149+F152)</f>
        <v>0</v>
      </c>
      <c r="G135" s="29">
        <f>SUM(G136+G144+G149+G152)</f>
        <v>4381.58</v>
      </c>
    </row>
    <row r="136" ht="30" customHeight="1" spans="1:7">
      <c r="A136" s="31" t="s">
        <v>343</v>
      </c>
      <c r="B136" s="32" t="s">
        <v>344</v>
      </c>
      <c r="C136" s="29">
        <f>SUM(C137:C143)</f>
        <v>1758.16</v>
      </c>
      <c r="D136" s="29">
        <f>SUM(D137:D143)</f>
        <v>0</v>
      </c>
      <c r="E136" s="29">
        <f>SUM(E137:E143)</f>
        <v>0</v>
      </c>
      <c r="F136" s="29">
        <f>SUM(F137:F143)</f>
        <v>0</v>
      </c>
      <c r="G136" s="29">
        <f>SUM(G137:G143)</f>
        <v>1758.16</v>
      </c>
    </row>
    <row r="137" ht="30" customHeight="1" spans="1:7">
      <c r="A137" s="18" t="s">
        <v>345</v>
      </c>
      <c r="B137" s="30" t="s">
        <v>346</v>
      </c>
      <c r="C137" s="31">
        <f t="shared" ref="C137:C143" si="1">D137+G137</f>
        <v>24.48</v>
      </c>
      <c r="D137" s="22">
        <f t="shared" ref="D137:D143" si="2">E137+F137</f>
        <v>0</v>
      </c>
      <c r="E137" s="34"/>
      <c r="F137" s="33">
        <v>0</v>
      </c>
      <c r="G137" s="33">
        <v>24.48</v>
      </c>
    </row>
    <row r="138" ht="30" customHeight="1" spans="1:7">
      <c r="A138" s="18" t="s">
        <v>347</v>
      </c>
      <c r="B138" s="30" t="s">
        <v>348</v>
      </c>
      <c r="C138" s="31">
        <f t="shared" si="1"/>
        <v>10</v>
      </c>
      <c r="D138" s="22">
        <f t="shared" si="2"/>
        <v>0</v>
      </c>
      <c r="E138" s="34"/>
      <c r="F138" s="33">
        <v>0</v>
      </c>
      <c r="G138" s="33">
        <v>10</v>
      </c>
    </row>
    <row r="139" ht="30" customHeight="1" spans="1:7">
      <c r="A139" s="18" t="s">
        <v>349</v>
      </c>
      <c r="B139" s="30" t="s">
        <v>350</v>
      </c>
      <c r="C139" s="31">
        <f t="shared" si="1"/>
        <v>168.17</v>
      </c>
      <c r="D139" s="22">
        <f t="shared" si="2"/>
        <v>0</v>
      </c>
      <c r="E139" s="34"/>
      <c r="F139" s="33">
        <v>0</v>
      </c>
      <c r="G139" s="33">
        <v>168.17</v>
      </c>
    </row>
    <row r="140" ht="30" customHeight="1" spans="1:7">
      <c r="A140" s="18" t="s">
        <v>351</v>
      </c>
      <c r="B140" s="30" t="s">
        <v>352</v>
      </c>
      <c r="C140" s="31">
        <f t="shared" si="1"/>
        <v>131.33</v>
      </c>
      <c r="D140" s="22">
        <f t="shared" si="2"/>
        <v>0</v>
      </c>
      <c r="E140" s="34"/>
      <c r="F140" s="33">
        <v>0</v>
      </c>
      <c r="G140" s="33">
        <v>131.33</v>
      </c>
    </row>
    <row r="141" ht="30" customHeight="1" spans="1:7">
      <c r="A141" s="18" t="s">
        <v>353</v>
      </c>
      <c r="B141" s="30" t="s">
        <v>354</v>
      </c>
      <c r="C141" s="31">
        <f t="shared" si="1"/>
        <v>352</v>
      </c>
      <c r="D141" s="22">
        <f t="shared" si="2"/>
        <v>0</v>
      </c>
      <c r="E141" s="34"/>
      <c r="F141" s="33">
        <v>0</v>
      </c>
      <c r="G141" s="33">
        <v>352</v>
      </c>
    </row>
    <row r="142" ht="30" customHeight="1" spans="1:7">
      <c r="A142" s="18" t="s">
        <v>355</v>
      </c>
      <c r="B142" s="30" t="s">
        <v>356</v>
      </c>
      <c r="C142" s="31">
        <f t="shared" si="1"/>
        <v>18.25</v>
      </c>
      <c r="D142" s="22">
        <f t="shared" si="2"/>
        <v>0</v>
      </c>
      <c r="E142" s="34"/>
      <c r="F142" s="33">
        <v>0</v>
      </c>
      <c r="G142" s="33">
        <v>18.25</v>
      </c>
    </row>
    <row r="143" ht="30" customHeight="1" spans="1:7">
      <c r="A143" s="18" t="s">
        <v>357</v>
      </c>
      <c r="B143" s="30" t="s">
        <v>358</v>
      </c>
      <c r="C143" s="31">
        <f t="shared" si="1"/>
        <v>1053.93</v>
      </c>
      <c r="D143" s="22">
        <f t="shared" si="2"/>
        <v>0</v>
      </c>
      <c r="E143" s="34"/>
      <c r="F143" s="33">
        <v>0</v>
      </c>
      <c r="G143" s="33">
        <v>1053.93</v>
      </c>
    </row>
    <row r="144" ht="30" customHeight="1" spans="1:7">
      <c r="A144" s="31" t="s">
        <v>359</v>
      </c>
      <c r="B144" s="32" t="s">
        <v>360</v>
      </c>
      <c r="C144" s="29">
        <f>SUM(C145:C148)</f>
        <v>264.11</v>
      </c>
      <c r="D144" s="29">
        <f>SUM(D145:D148)</f>
        <v>0</v>
      </c>
      <c r="E144" s="29">
        <f>SUM(E145:E148)</f>
        <v>0</v>
      </c>
      <c r="F144" s="29">
        <f>SUM(F145:F148)</f>
        <v>0</v>
      </c>
      <c r="G144" s="29">
        <f>SUM(G145:G148)</f>
        <v>264.11</v>
      </c>
    </row>
    <row r="145" ht="30" customHeight="1" spans="1:7">
      <c r="A145" s="18" t="s">
        <v>361</v>
      </c>
      <c r="B145" s="30" t="s">
        <v>362</v>
      </c>
      <c r="C145" s="31">
        <f>D145+G145</f>
        <v>40.6</v>
      </c>
      <c r="D145" s="22">
        <f>E145+F145</f>
        <v>0</v>
      </c>
      <c r="E145" s="34"/>
      <c r="F145" s="33">
        <v>0</v>
      </c>
      <c r="G145" s="33">
        <v>40.6</v>
      </c>
    </row>
    <row r="146" ht="30" customHeight="1" spans="1:7">
      <c r="A146" s="18" t="s">
        <v>363</v>
      </c>
      <c r="B146" s="30" t="s">
        <v>364</v>
      </c>
      <c r="C146" s="31">
        <f>D146+G146</f>
        <v>7.3</v>
      </c>
      <c r="D146" s="22">
        <f>E146+F146</f>
        <v>0</v>
      </c>
      <c r="E146" s="34"/>
      <c r="F146" s="33">
        <v>0</v>
      </c>
      <c r="G146" s="33">
        <v>7.3</v>
      </c>
    </row>
    <row r="147" ht="30" customHeight="1" spans="1:7">
      <c r="A147" s="18" t="s">
        <v>365</v>
      </c>
      <c r="B147" s="30" t="s">
        <v>366</v>
      </c>
      <c r="C147" s="31">
        <f>D147+G147</f>
        <v>79.8</v>
      </c>
      <c r="D147" s="22">
        <f>E147+F147</f>
        <v>0</v>
      </c>
      <c r="E147" s="34"/>
      <c r="F147" s="33">
        <v>0</v>
      </c>
      <c r="G147" s="33">
        <v>79.8</v>
      </c>
    </row>
    <row r="148" ht="30" customHeight="1" spans="1:7">
      <c r="A148" s="18" t="s">
        <v>367</v>
      </c>
      <c r="B148" s="30" t="s">
        <v>368</v>
      </c>
      <c r="C148" s="31">
        <f>D148+G148</f>
        <v>136.41</v>
      </c>
      <c r="D148" s="22">
        <f>E148+F148</f>
        <v>0</v>
      </c>
      <c r="E148" s="34"/>
      <c r="F148" s="33">
        <v>0</v>
      </c>
      <c r="G148" s="33">
        <v>136.41</v>
      </c>
    </row>
    <row r="149" ht="30" customHeight="1" spans="1:7">
      <c r="A149" s="31" t="s">
        <v>369</v>
      </c>
      <c r="B149" s="32" t="s">
        <v>370</v>
      </c>
      <c r="C149" s="29">
        <f>SUM(C150:C151)</f>
        <v>43.4</v>
      </c>
      <c r="D149" s="29">
        <f>SUM(D150:D151)</f>
        <v>0</v>
      </c>
      <c r="E149" s="29">
        <f>SUM(E150:E151)</f>
        <v>0</v>
      </c>
      <c r="F149" s="29">
        <f>SUM(F150:F151)</f>
        <v>0</v>
      </c>
      <c r="G149" s="29">
        <f>SUM(G150:G151)</f>
        <v>43.4</v>
      </c>
    </row>
    <row r="150" ht="30" customHeight="1" spans="1:7">
      <c r="A150" s="18" t="s">
        <v>371</v>
      </c>
      <c r="B150" s="30" t="s">
        <v>372</v>
      </c>
      <c r="C150" s="31">
        <f>D150+G150</f>
        <v>10</v>
      </c>
      <c r="D150" s="22">
        <f>E150+F150</f>
        <v>0</v>
      </c>
      <c r="E150" s="34"/>
      <c r="F150" s="33">
        <v>0</v>
      </c>
      <c r="G150" s="33">
        <v>10</v>
      </c>
    </row>
    <row r="151" ht="30" customHeight="1" spans="1:7">
      <c r="A151" s="18" t="s">
        <v>373</v>
      </c>
      <c r="B151" s="30" t="s">
        <v>374</v>
      </c>
      <c r="C151" s="31">
        <f>D151+G151</f>
        <v>33.4</v>
      </c>
      <c r="D151" s="22">
        <f>E151+F151</f>
        <v>0</v>
      </c>
      <c r="E151" s="34"/>
      <c r="F151" s="33">
        <v>0</v>
      </c>
      <c r="G151" s="33">
        <v>33.4</v>
      </c>
    </row>
    <row r="152" ht="30" customHeight="1" spans="1:7">
      <c r="A152" s="31" t="s">
        <v>375</v>
      </c>
      <c r="B152" s="32" t="s">
        <v>376</v>
      </c>
      <c r="C152" s="29">
        <f>SUM(C153:C156)</f>
        <v>2315.91</v>
      </c>
      <c r="D152" s="29">
        <f>SUM(D153:D156)</f>
        <v>0</v>
      </c>
      <c r="E152" s="29">
        <f>SUM(E153:E156)</f>
        <v>0</v>
      </c>
      <c r="F152" s="29">
        <f>SUM(F153:F156)</f>
        <v>0</v>
      </c>
      <c r="G152" s="29">
        <f>SUM(G153:G156)</f>
        <v>2315.91</v>
      </c>
    </row>
    <row r="153" ht="30" customHeight="1" spans="1:7">
      <c r="A153" s="18" t="s">
        <v>377</v>
      </c>
      <c r="B153" s="30" t="s">
        <v>378</v>
      </c>
      <c r="C153" s="31">
        <f>D153+G153</f>
        <v>381.51</v>
      </c>
      <c r="D153" s="22">
        <f>E153+F153</f>
        <v>0</v>
      </c>
      <c r="E153" s="34"/>
      <c r="F153" s="33">
        <v>0</v>
      </c>
      <c r="G153" s="33">
        <v>381.51</v>
      </c>
    </row>
    <row r="154" ht="30" customHeight="1" spans="1:7">
      <c r="A154" s="18" t="s">
        <v>379</v>
      </c>
      <c r="B154" s="30" t="s">
        <v>380</v>
      </c>
      <c r="C154" s="31">
        <f>D154+G154</f>
        <v>1851.16</v>
      </c>
      <c r="D154" s="22">
        <f>E154+F154</f>
        <v>0</v>
      </c>
      <c r="E154" s="34"/>
      <c r="F154" s="33">
        <v>0</v>
      </c>
      <c r="G154" s="33">
        <v>1851.16</v>
      </c>
    </row>
    <row r="155" ht="30" customHeight="1" spans="1:7">
      <c r="A155" s="18" t="s">
        <v>381</v>
      </c>
      <c r="B155" s="30" t="s">
        <v>382</v>
      </c>
      <c r="C155" s="31">
        <f>D155+G155</f>
        <v>73</v>
      </c>
      <c r="D155" s="22">
        <f>E155+F155</f>
        <v>0</v>
      </c>
      <c r="E155" s="34"/>
      <c r="F155" s="33">
        <v>0</v>
      </c>
      <c r="G155" s="33">
        <v>73</v>
      </c>
    </row>
    <row r="156" ht="30" customHeight="1" spans="1:7">
      <c r="A156" s="18" t="s">
        <v>383</v>
      </c>
      <c r="B156" s="30" t="s">
        <v>384</v>
      </c>
      <c r="C156" s="31">
        <f>D156+G156</f>
        <v>10.24</v>
      </c>
      <c r="D156" s="22">
        <f>E156+F156</f>
        <v>0</v>
      </c>
      <c r="E156" s="34"/>
      <c r="F156" s="33">
        <v>0</v>
      </c>
      <c r="G156" s="33">
        <v>10.24</v>
      </c>
    </row>
    <row r="157" ht="30" customHeight="1" spans="1:7">
      <c r="A157" s="31" t="s">
        <v>385</v>
      </c>
      <c r="B157" s="32" t="s">
        <v>386</v>
      </c>
      <c r="C157" s="29">
        <f>SUM(C158)</f>
        <v>1.8</v>
      </c>
      <c r="D157" s="29">
        <f>SUM(D158)</f>
        <v>0</v>
      </c>
      <c r="E157" s="29">
        <f>SUM(E158)</f>
        <v>0</v>
      </c>
      <c r="F157" s="29">
        <f>SUM(F158)</f>
        <v>0</v>
      </c>
      <c r="G157" s="29">
        <f>SUM(G158)</f>
        <v>1.8</v>
      </c>
    </row>
    <row r="158" ht="30" customHeight="1" spans="1:7">
      <c r="A158" s="31" t="s">
        <v>387</v>
      </c>
      <c r="B158" s="32" t="s">
        <v>388</v>
      </c>
      <c r="C158" s="29">
        <f>SUM(C159)</f>
        <v>1.8</v>
      </c>
      <c r="D158" s="29">
        <f>SUM(D159)</f>
        <v>0</v>
      </c>
      <c r="E158" s="29">
        <f>SUM(E159)</f>
        <v>0</v>
      </c>
      <c r="F158" s="29">
        <f>SUM(F159)</f>
        <v>0</v>
      </c>
      <c r="G158" s="29">
        <f>SUM(G159)</f>
        <v>1.8</v>
      </c>
    </row>
    <row r="159" ht="30" customHeight="1" spans="1:7">
      <c r="A159" s="18" t="s">
        <v>389</v>
      </c>
      <c r="B159" s="30" t="s">
        <v>103</v>
      </c>
      <c r="C159" s="31">
        <f>D159+G159</f>
        <v>1.8</v>
      </c>
      <c r="D159" s="22">
        <f>E159+F159</f>
        <v>0</v>
      </c>
      <c r="E159" s="34"/>
      <c r="F159" s="33">
        <v>0</v>
      </c>
      <c r="G159" s="33">
        <v>1.8</v>
      </c>
    </row>
    <row r="160" ht="30" customHeight="1" spans="1:7">
      <c r="A160" s="31" t="s">
        <v>390</v>
      </c>
      <c r="B160" s="32" t="s">
        <v>391</v>
      </c>
      <c r="C160" s="29">
        <f>SUM(C161)</f>
        <v>82.04</v>
      </c>
      <c r="D160" s="29">
        <f>SUM(D161)</f>
        <v>0</v>
      </c>
      <c r="E160" s="29">
        <f>SUM(E161)</f>
        <v>0</v>
      </c>
      <c r="F160" s="29">
        <f>SUM(F161)</f>
        <v>0</v>
      </c>
      <c r="G160" s="29">
        <f>SUM(G161)</f>
        <v>82.04</v>
      </c>
    </row>
    <row r="161" ht="30" customHeight="1" spans="1:7">
      <c r="A161" s="31" t="s">
        <v>392</v>
      </c>
      <c r="B161" s="32" t="s">
        <v>393</v>
      </c>
      <c r="C161" s="29">
        <f>SUM(C162)</f>
        <v>82.04</v>
      </c>
      <c r="D161" s="29">
        <f>SUM(D162)</f>
        <v>0</v>
      </c>
      <c r="E161" s="29">
        <f>SUM(E162)</f>
        <v>0</v>
      </c>
      <c r="F161" s="29">
        <f>SUM(F162)</f>
        <v>0</v>
      </c>
      <c r="G161" s="29">
        <f>SUM(G162)</f>
        <v>82.04</v>
      </c>
    </row>
    <row r="162" ht="30" customHeight="1" spans="1:7">
      <c r="A162" s="18" t="s">
        <v>394</v>
      </c>
      <c r="B162" s="30" t="s">
        <v>395</v>
      </c>
      <c r="C162" s="31">
        <f>D162+G162</f>
        <v>82.04</v>
      </c>
      <c r="D162" s="22">
        <f>E162+F162</f>
        <v>0</v>
      </c>
      <c r="E162" s="34"/>
      <c r="F162" s="33">
        <v>0</v>
      </c>
      <c r="G162" s="33">
        <v>82.04</v>
      </c>
    </row>
    <row r="163" ht="30" customHeight="1" spans="1:7">
      <c r="A163" s="31" t="s">
        <v>396</v>
      </c>
      <c r="B163" s="32" t="s">
        <v>397</v>
      </c>
      <c r="C163" s="29">
        <f>SUM(C164+C166+C168)</f>
        <v>600.36</v>
      </c>
      <c r="D163" s="29">
        <f>SUM(D164+D166+D168)</f>
        <v>307.03</v>
      </c>
      <c r="E163" s="29">
        <f>SUM(E164+E166+E168)</f>
        <v>307.03</v>
      </c>
      <c r="F163" s="29">
        <f>SUM(F164+F166+F168)</f>
        <v>0</v>
      </c>
      <c r="G163" s="29">
        <f>SUM(G164+G166+G168)</f>
        <v>293.33</v>
      </c>
    </row>
    <row r="164" ht="30" customHeight="1" spans="1:7">
      <c r="A164" s="31" t="s">
        <v>398</v>
      </c>
      <c r="B164" s="32" t="s">
        <v>399</v>
      </c>
      <c r="C164" s="29">
        <f>SUM(C165)</f>
        <v>143.73</v>
      </c>
      <c r="D164" s="29">
        <f>SUM(D165)</f>
        <v>0</v>
      </c>
      <c r="E164" s="29">
        <f>SUM(E165)</f>
        <v>0</v>
      </c>
      <c r="F164" s="29">
        <f>SUM(F165)</f>
        <v>0</v>
      </c>
      <c r="G164" s="29">
        <f>SUM(G165)</f>
        <v>143.73</v>
      </c>
    </row>
    <row r="165" ht="30" customHeight="1" spans="1:7">
      <c r="A165" s="18" t="s">
        <v>400</v>
      </c>
      <c r="B165" s="30" t="s">
        <v>401</v>
      </c>
      <c r="C165" s="31">
        <f>D165+G165</f>
        <v>143.73</v>
      </c>
      <c r="D165" s="22">
        <f>E165+F165</f>
        <v>0</v>
      </c>
      <c r="E165" s="34"/>
      <c r="F165" s="33">
        <v>0</v>
      </c>
      <c r="G165" s="33">
        <v>143.73</v>
      </c>
    </row>
    <row r="166" ht="30" customHeight="1" spans="1:7">
      <c r="A166" s="31" t="s">
        <v>402</v>
      </c>
      <c r="B166" s="32" t="s">
        <v>403</v>
      </c>
      <c r="C166" s="29">
        <f>SUM(C167)</f>
        <v>307.03</v>
      </c>
      <c r="D166" s="29">
        <f>SUM(D167)</f>
        <v>307.03</v>
      </c>
      <c r="E166" s="29">
        <f>SUM(E167)</f>
        <v>307.03</v>
      </c>
      <c r="F166" s="29">
        <f>SUM(F167)</f>
        <v>0</v>
      </c>
      <c r="G166" s="29">
        <f>SUM(G167)</f>
        <v>0</v>
      </c>
    </row>
    <row r="167" ht="30" customHeight="1" spans="1:7">
      <c r="A167" s="18" t="s">
        <v>404</v>
      </c>
      <c r="B167" s="30" t="s">
        <v>405</v>
      </c>
      <c r="C167" s="31">
        <f>D167+G167</f>
        <v>307.03</v>
      </c>
      <c r="D167" s="22">
        <f>E167+F167</f>
        <v>307.03</v>
      </c>
      <c r="E167" s="33">
        <v>307.03</v>
      </c>
      <c r="F167" s="34"/>
      <c r="G167" s="33">
        <v>0</v>
      </c>
    </row>
    <row r="168" ht="30" customHeight="1" spans="1:7">
      <c r="A168" s="31" t="s">
        <v>406</v>
      </c>
      <c r="B168" s="32" t="s">
        <v>407</v>
      </c>
      <c r="C168" s="29">
        <f>SUM(C169)</f>
        <v>149.6</v>
      </c>
      <c r="D168" s="29">
        <f>SUM(D169)</f>
        <v>0</v>
      </c>
      <c r="E168" s="29">
        <f>SUM(E169)</f>
        <v>0</v>
      </c>
      <c r="F168" s="29">
        <f>SUM(F169)</f>
        <v>0</v>
      </c>
      <c r="G168" s="29">
        <f>SUM(G169)</f>
        <v>149.6</v>
      </c>
    </row>
    <row r="169" ht="30" customHeight="1" spans="1:7">
      <c r="A169" s="18" t="s">
        <v>408</v>
      </c>
      <c r="B169" s="30" t="s">
        <v>409</v>
      </c>
      <c r="C169" s="31">
        <f>D169+G169</f>
        <v>149.6</v>
      </c>
      <c r="D169" s="22">
        <f>E169+F169</f>
        <v>0</v>
      </c>
      <c r="E169" s="34"/>
      <c r="F169" s="33">
        <v>0</v>
      </c>
      <c r="G169" s="33">
        <v>149.6</v>
      </c>
    </row>
    <row r="170" ht="30" customHeight="1" spans="1:7">
      <c r="A170" s="31" t="s">
        <v>410</v>
      </c>
      <c r="B170" s="32" t="s">
        <v>411</v>
      </c>
      <c r="C170" s="29">
        <f>SUM(C171)</f>
        <v>26</v>
      </c>
      <c r="D170" s="29">
        <f>SUM(D171)</f>
        <v>0</v>
      </c>
      <c r="E170" s="29">
        <f>SUM(E171)</f>
        <v>0</v>
      </c>
      <c r="F170" s="29">
        <f>SUM(F171)</f>
        <v>0</v>
      </c>
      <c r="G170" s="29">
        <f>SUM(G171)</f>
        <v>26</v>
      </c>
    </row>
    <row r="171" ht="30" customHeight="1" spans="1:7">
      <c r="A171" s="31" t="s">
        <v>412</v>
      </c>
      <c r="B171" s="32" t="s">
        <v>413</v>
      </c>
      <c r="C171" s="29">
        <f>SUM(C172:C173)</f>
        <v>26</v>
      </c>
      <c r="D171" s="29">
        <f>SUM(D172:D173)</f>
        <v>0</v>
      </c>
      <c r="E171" s="29">
        <f>SUM(E172:E173)</f>
        <v>0</v>
      </c>
      <c r="F171" s="29">
        <f>SUM(F172:F173)</f>
        <v>0</v>
      </c>
      <c r="G171" s="29">
        <f>SUM(G172:G173)</f>
        <v>26</v>
      </c>
    </row>
    <row r="172" ht="30" customHeight="1" spans="1:7">
      <c r="A172" s="18" t="s">
        <v>414</v>
      </c>
      <c r="B172" s="30" t="s">
        <v>415</v>
      </c>
      <c r="C172" s="31">
        <f>D172+G172</f>
        <v>20</v>
      </c>
      <c r="D172" s="22">
        <f>E172+F172</f>
        <v>0</v>
      </c>
      <c r="E172" s="34"/>
      <c r="F172" s="33">
        <v>0</v>
      </c>
      <c r="G172" s="33">
        <v>20</v>
      </c>
    </row>
    <row r="173" ht="30" customHeight="1" spans="1:7">
      <c r="A173" s="18" t="s">
        <v>416</v>
      </c>
      <c r="B173" s="30" t="s">
        <v>417</v>
      </c>
      <c r="C173" s="31">
        <f>D173+G173</f>
        <v>6</v>
      </c>
      <c r="D173" s="22">
        <f>E173+F173</f>
        <v>0</v>
      </c>
      <c r="E173" s="34"/>
      <c r="F173" s="33">
        <v>0</v>
      </c>
      <c r="G173" s="33">
        <v>6</v>
      </c>
    </row>
    <row r="174" ht="40.2" customHeight="1" spans="1:7">
      <c r="A174" s="36" t="s">
        <v>62</v>
      </c>
      <c r="B174" s="37"/>
      <c r="C174" s="31">
        <f>D174+G174</f>
        <v>41181.32</v>
      </c>
      <c r="D174" s="22">
        <f>E174+F174</f>
        <v>9156.67</v>
      </c>
      <c r="E174" s="38">
        <f>SUM(E9:E173)</f>
        <v>8638.25</v>
      </c>
      <c r="F174" s="38">
        <f>SUM(F9:F173)</f>
        <v>518.42</v>
      </c>
      <c r="G174" s="38">
        <f>SUM(G9:G173)</f>
        <v>32024.65</v>
      </c>
    </row>
    <row r="179" spans="4:4">
      <c r="D179" s="39"/>
    </row>
  </sheetData>
  <mergeCells count="6">
    <mergeCell ref="A2:G2"/>
    <mergeCell ref="A3:G3"/>
    <mergeCell ref="A4:G4"/>
    <mergeCell ref="D5:F5"/>
    <mergeCell ref="A174:B174"/>
    <mergeCell ref="G5:G6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workbookViewId="0">
      <selection activeCell="H10" sqref="H10"/>
    </sheetView>
  </sheetViews>
  <sheetFormatPr defaultColWidth="10" defaultRowHeight="13.5"/>
  <cols>
    <col min="1" max="1" width="15.3333333333333" customWidth="1"/>
    <col min="2" max="2" width="24.9666666666667" customWidth="1"/>
    <col min="3" max="3" width="15.8833333333333" customWidth="1"/>
    <col min="4" max="4" width="16.5583333333333" customWidth="1"/>
    <col min="5" max="5" width="18.05" customWidth="1"/>
    <col min="6" max="6" width="9.76666666666667" customWidth="1"/>
    <col min="7" max="7" width="12.625"/>
    <col min="10" max="10" width="14.875"/>
    <col min="12" max="12" width="14.875"/>
  </cols>
  <sheetData>
    <row r="1" customFormat="1" ht="18.95" customHeight="1" spans="1:5">
      <c r="A1" s="1"/>
      <c r="B1" s="1"/>
      <c r="C1" s="1"/>
      <c r="D1" s="1"/>
      <c r="E1" s="1"/>
    </row>
    <row r="2" customFormat="1" ht="40.5" customHeight="1" spans="1:5">
      <c r="A2" s="2" t="s">
        <v>418</v>
      </c>
      <c r="B2" s="2"/>
      <c r="C2" s="2"/>
      <c r="D2" s="2"/>
      <c r="E2" s="2"/>
    </row>
    <row r="3" customFormat="1" ht="29.3" customHeight="1" spans="1:5">
      <c r="A3" s="3" t="s">
        <v>75</v>
      </c>
      <c r="B3" s="3"/>
      <c r="C3" s="3"/>
      <c r="D3" s="3"/>
      <c r="E3" s="3"/>
    </row>
    <row r="4" customFormat="1" ht="16.35" customHeight="1" spans="1:5">
      <c r="A4" s="4" t="s">
        <v>2</v>
      </c>
      <c r="B4" s="4"/>
      <c r="C4" s="4"/>
      <c r="D4" s="4"/>
      <c r="E4" s="4"/>
    </row>
    <row r="5" customFormat="1" ht="38.8" customHeight="1" spans="1:5">
      <c r="A5" s="11" t="s">
        <v>419</v>
      </c>
      <c r="B5" s="11"/>
      <c r="C5" s="11" t="s">
        <v>420</v>
      </c>
      <c r="D5" s="11"/>
      <c r="E5" s="11"/>
    </row>
    <row r="6" customFormat="1" ht="22.8" customHeight="1" spans="1:5">
      <c r="A6" s="15" t="s">
        <v>96</v>
      </c>
      <c r="B6" s="15" t="s">
        <v>97</v>
      </c>
      <c r="C6" s="15" t="s">
        <v>62</v>
      </c>
      <c r="D6" s="15" t="s">
        <v>98</v>
      </c>
      <c r="E6" s="15" t="s">
        <v>80</v>
      </c>
    </row>
    <row r="7" customFormat="1" ht="22.8" customHeight="1" spans="1:5">
      <c r="A7" s="16">
        <v>301</v>
      </c>
      <c r="B7" s="17" t="s">
        <v>421</v>
      </c>
      <c r="C7" s="15">
        <f>SUM(C8:C18)</f>
        <v>3592.65</v>
      </c>
      <c r="D7" s="15">
        <f>SUM(D8:D18)</f>
        <v>3592.65</v>
      </c>
      <c r="E7" s="15">
        <v>0</v>
      </c>
    </row>
    <row r="8" customFormat="1" ht="26.45" customHeight="1" spans="1:12">
      <c r="A8" s="18">
        <v>30101</v>
      </c>
      <c r="B8" s="19" t="s">
        <v>422</v>
      </c>
      <c r="C8" s="20">
        <f t="shared" ref="C8:C17" si="0">D8+E8</f>
        <v>902.13</v>
      </c>
      <c r="D8" s="20">
        <v>902.13</v>
      </c>
      <c r="E8" s="20"/>
      <c r="J8" s="24"/>
      <c r="L8" s="24"/>
    </row>
    <row r="9" customFormat="1" ht="26.45" customHeight="1" spans="1:12">
      <c r="A9" s="18">
        <v>30102</v>
      </c>
      <c r="B9" s="19" t="s">
        <v>423</v>
      </c>
      <c r="C9" s="20">
        <f t="shared" si="0"/>
        <v>343.14</v>
      </c>
      <c r="D9" s="21">
        <v>343.14</v>
      </c>
      <c r="E9" s="21"/>
      <c r="J9" s="24"/>
      <c r="L9" s="24"/>
    </row>
    <row r="10" customFormat="1" ht="26.45" customHeight="1" spans="1:12">
      <c r="A10" s="18">
        <v>30103</v>
      </c>
      <c r="B10" s="22" t="s">
        <v>424</v>
      </c>
      <c r="C10" s="20">
        <v>900.11</v>
      </c>
      <c r="D10" s="20">
        <v>900.11</v>
      </c>
      <c r="E10" s="21"/>
      <c r="J10" s="24"/>
      <c r="L10" s="24"/>
    </row>
    <row r="11" customFormat="1" ht="26.45" customHeight="1" spans="1:12">
      <c r="A11" s="18">
        <v>30107</v>
      </c>
      <c r="B11" s="22" t="s">
        <v>425</v>
      </c>
      <c r="C11" s="20">
        <f t="shared" si="0"/>
        <v>187.6</v>
      </c>
      <c r="D11" s="21">
        <v>187.6</v>
      </c>
      <c r="E11" s="21"/>
      <c r="J11" s="24"/>
      <c r="L11" s="24"/>
    </row>
    <row r="12" customFormat="1" ht="26.45" customHeight="1" spans="1:5">
      <c r="A12" s="18">
        <v>30108</v>
      </c>
      <c r="B12" s="22" t="s">
        <v>426</v>
      </c>
      <c r="C12" s="20">
        <f t="shared" si="0"/>
        <v>159.6</v>
      </c>
      <c r="D12" s="21">
        <v>159.6</v>
      </c>
      <c r="E12" s="21"/>
    </row>
    <row r="13" customFormat="1" ht="26.45" customHeight="1" spans="1:5">
      <c r="A13" s="18">
        <v>30109</v>
      </c>
      <c r="B13" s="22" t="s">
        <v>427</v>
      </c>
      <c r="C13" s="20">
        <f t="shared" si="0"/>
        <v>89</v>
      </c>
      <c r="D13" s="21">
        <v>89</v>
      </c>
      <c r="E13" s="21"/>
    </row>
    <row r="14" customFormat="1" ht="26.45" customHeight="1" spans="1:5">
      <c r="A14" s="18">
        <v>30110</v>
      </c>
      <c r="B14" s="22" t="s">
        <v>428</v>
      </c>
      <c r="C14" s="20">
        <f t="shared" si="0"/>
        <v>69.6</v>
      </c>
      <c r="D14" s="21">
        <v>69.6</v>
      </c>
      <c r="E14" s="21"/>
    </row>
    <row r="15" customFormat="1" ht="26.45" customHeight="1" spans="1:5">
      <c r="A15" s="18">
        <v>30111</v>
      </c>
      <c r="B15" s="22" t="s">
        <v>429</v>
      </c>
      <c r="C15" s="20">
        <f t="shared" si="0"/>
        <v>30</v>
      </c>
      <c r="D15" s="21">
        <v>30</v>
      </c>
      <c r="E15" s="21"/>
    </row>
    <row r="16" customFormat="1" ht="26.45" customHeight="1" spans="1:5">
      <c r="A16" s="18">
        <v>30112</v>
      </c>
      <c r="B16" s="22" t="s">
        <v>430</v>
      </c>
      <c r="C16" s="20">
        <f t="shared" si="0"/>
        <v>10.44</v>
      </c>
      <c r="D16" s="21">
        <v>10.44</v>
      </c>
      <c r="E16" s="21"/>
    </row>
    <row r="17" customFormat="1" ht="26.45" customHeight="1" spans="1:5">
      <c r="A17" s="18">
        <v>30113</v>
      </c>
      <c r="B17" s="22" t="s">
        <v>431</v>
      </c>
      <c r="C17" s="20">
        <f t="shared" si="0"/>
        <v>340</v>
      </c>
      <c r="D17" s="21">
        <v>340</v>
      </c>
      <c r="E17" s="21"/>
    </row>
    <row r="18" customFormat="1" ht="26.45" customHeight="1" spans="1:5">
      <c r="A18" s="18">
        <v>30115</v>
      </c>
      <c r="B18" s="22" t="s">
        <v>432</v>
      </c>
      <c r="C18" s="20">
        <f>D18+E18</f>
        <v>561.03</v>
      </c>
      <c r="D18" s="21">
        <v>561.03</v>
      </c>
      <c r="E18" s="21"/>
    </row>
    <row r="19" customFormat="1" ht="26.45" customHeight="1" spans="1:5">
      <c r="A19" s="18">
        <v>302</v>
      </c>
      <c r="B19" s="23" t="s">
        <v>433</v>
      </c>
      <c r="C19" s="20">
        <f>SUM(C20:C31)</f>
        <v>195.14</v>
      </c>
      <c r="D19" s="21"/>
      <c r="E19" s="21">
        <f>SUM(E20:E31)</f>
        <v>195.14</v>
      </c>
    </row>
    <row r="20" customFormat="1" ht="26.45" customHeight="1" spans="1:5">
      <c r="A20" s="18">
        <v>30201</v>
      </c>
      <c r="B20" s="22" t="s">
        <v>434</v>
      </c>
      <c r="C20" s="20">
        <f t="shared" ref="C20:C31" si="1">D20+E20</f>
        <v>35</v>
      </c>
      <c r="D20" s="21"/>
      <c r="E20" s="21">
        <v>35</v>
      </c>
    </row>
    <row r="21" customFormat="1" ht="26.45" customHeight="1" spans="1:5">
      <c r="A21" s="18">
        <v>30213</v>
      </c>
      <c r="B21" s="22" t="s">
        <v>435</v>
      </c>
      <c r="C21" s="20">
        <f t="shared" si="1"/>
        <v>12</v>
      </c>
      <c r="D21" s="21"/>
      <c r="E21" s="21">
        <v>12</v>
      </c>
    </row>
    <row r="22" customFormat="1" ht="26.45" customHeight="1" spans="1:5">
      <c r="A22" s="18">
        <v>30202</v>
      </c>
      <c r="B22" s="22" t="s">
        <v>436</v>
      </c>
      <c r="C22" s="20">
        <f t="shared" si="1"/>
        <v>20</v>
      </c>
      <c r="D22" s="21"/>
      <c r="E22" s="21">
        <v>20</v>
      </c>
    </row>
    <row r="23" customFormat="1" ht="26.45" customHeight="1" spans="1:5">
      <c r="A23" s="18">
        <v>30205</v>
      </c>
      <c r="B23" s="22" t="s">
        <v>437</v>
      </c>
      <c r="C23" s="20">
        <f t="shared" si="1"/>
        <v>1.14</v>
      </c>
      <c r="D23" s="21"/>
      <c r="E23" s="21">
        <v>1.14</v>
      </c>
    </row>
    <row r="24" customFormat="1" ht="26.45" customHeight="1" spans="1:5">
      <c r="A24" s="18">
        <v>30206</v>
      </c>
      <c r="B24" s="22" t="s">
        <v>438</v>
      </c>
      <c r="C24" s="20">
        <f t="shared" si="1"/>
        <v>28</v>
      </c>
      <c r="D24" s="21"/>
      <c r="E24" s="21">
        <v>28</v>
      </c>
    </row>
    <row r="25" customFormat="1" ht="26.45" customHeight="1" spans="1:5">
      <c r="A25" s="18">
        <v>30226</v>
      </c>
      <c r="B25" s="22" t="s">
        <v>439</v>
      </c>
      <c r="C25" s="20">
        <f t="shared" si="1"/>
        <v>5</v>
      </c>
      <c r="D25" s="21"/>
      <c r="E25" s="21">
        <v>5</v>
      </c>
    </row>
    <row r="26" customFormat="1" ht="26.45" customHeight="1" spans="1:5">
      <c r="A26" s="18">
        <v>30211</v>
      </c>
      <c r="B26" s="22" t="s">
        <v>440</v>
      </c>
      <c r="C26" s="20">
        <f t="shared" si="1"/>
        <v>5</v>
      </c>
      <c r="D26" s="21"/>
      <c r="E26" s="21">
        <v>5</v>
      </c>
    </row>
    <row r="27" customFormat="1" ht="26.45" customHeight="1" spans="1:5">
      <c r="A27" s="18">
        <v>30215</v>
      </c>
      <c r="B27" s="22" t="s">
        <v>441</v>
      </c>
      <c r="C27" s="20">
        <f t="shared" si="1"/>
        <v>8</v>
      </c>
      <c r="D27" s="20"/>
      <c r="E27" s="20">
        <v>8</v>
      </c>
    </row>
    <row r="28" customFormat="1" ht="26.45" customHeight="1" spans="1:5">
      <c r="A28" s="18">
        <v>30216</v>
      </c>
      <c r="B28" s="22" t="s">
        <v>442</v>
      </c>
      <c r="C28" s="20">
        <f t="shared" si="1"/>
        <v>6</v>
      </c>
      <c r="D28" s="21"/>
      <c r="E28" s="21">
        <v>6</v>
      </c>
    </row>
    <row r="29" customFormat="1" ht="26.45" customHeight="1" spans="1:5">
      <c r="A29" s="18">
        <v>30228</v>
      </c>
      <c r="B29" s="22" t="s">
        <v>443</v>
      </c>
      <c r="C29" s="20">
        <f t="shared" si="1"/>
        <v>50</v>
      </c>
      <c r="D29" s="21"/>
      <c r="E29" s="21">
        <v>50</v>
      </c>
    </row>
    <row r="30" customFormat="1" ht="26.45" customHeight="1" spans="1:5">
      <c r="A30" s="18">
        <v>30239</v>
      </c>
      <c r="B30" s="22" t="s">
        <v>444</v>
      </c>
      <c r="C30" s="20">
        <f t="shared" si="1"/>
        <v>5</v>
      </c>
      <c r="D30" s="21"/>
      <c r="E30" s="21">
        <v>5</v>
      </c>
    </row>
    <row r="31" customFormat="1" ht="26.45" customHeight="1" spans="1:5">
      <c r="A31" s="18">
        <v>30299</v>
      </c>
      <c r="B31" s="22" t="s">
        <v>445</v>
      </c>
      <c r="C31" s="20">
        <f t="shared" si="1"/>
        <v>20</v>
      </c>
      <c r="D31" s="21"/>
      <c r="E31" s="21">
        <v>20</v>
      </c>
    </row>
    <row r="32" customFormat="1" ht="26.45" customHeight="1" spans="1:5">
      <c r="A32" s="18">
        <v>303</v>
      </c>
      <c r="B32" s="22" t="s">
        <v>446</v>
      </c>
      <c r="C32" s="20">
        <f>SUM(C33)</f>
        <v>260</v>
      </c>
      <c r="D32" s="20">
        <v>260</v>
      </c>
      <c r="E32" s="20">
        <f>SUM(E33)</f>
        <v>0</v>
      </c>
    </row>
    <row r="33" customFormat="1" ht="26.45" customHeight="1" spans="1:5">
      <c r="A33" s="18">
        <v>30302</v>
      </c>
      <c r="B33" s="22" t="s">
        <v>447</v>
      </c>
      <c r="C33" s="20">
        <f>D33+E33</f>
        <v>260</v>
      </c>
      <c r="D33" s="20">
        <v>260</v>
      </c>
      <c r="E33" s="20"/>
    </row>
    <row r="34" customFormat="1" ht="22.8" customHeight="1" spans="1:5">
      <c r="A34" s="11" t="s">
        <v>448</v>
      </c>
      <c r="B34" s="11"/>
      <c r="C34" s="20">
        <f>SUM(C7,C19,C32)</f>
        <v>4047.79</v>
      </c>
      <c r="D34" s="20">
        <f>SUM(D7,D19,D32)</f>
        <v>3852.65</v>
      </c>
      <c r="E34" s="20">
        <f>SUM(E7,E19,E32)</f>
        <v>195.14</v>
      </c>
    </row>
  </sheetData>
  <mergeCells count="6">
    <mergeCell ref="A2:E2"/>
    <mergeCell ref="A3:E3"/>
    <mergeCell ref="A4:E4"/>
    <mergeCell ref="A5:B5"/>
    <mergeCell ref="C5:E5"/>
    <mergeCell ref="A34:B3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14" sqref="A14"/>
    </sheetView>
  </sheetViews>
  <sheetFormatPr defaultColWidth="10" defaultRowHeight="13.5" outlineLevelCol="7"/>
  <cols>
    <col min="1" max="1" width="12.3333333333333" customWidth="1"/>
    <col min="2" max="2" width="30.2166666666667" customWidth="1"/>
    <col min="3" max="4" width="15.3333333333333" customWidth="1"/>
    <col min="5" max="5" width="13.4416666666667" customWidth="1"/>
    <col min="6" max="6" width="16.3333333333333" customWidth="1"/>
    <col min="7" max="7" width="15.4416666666667" customWidth="1"/>
    <col min="8" max="8" width="13.4416666666667" customWidth="1"/>
    <col min="9" max="9" width="9.775" customWidth="1"/>
  </cols>
  <sheetData>
    <row r="1" ht="19.8" customHeight="1" spans="1:8">
      <c r="A1" s="1"/>
      <c r="C1" s="1"/>
      <c r="D1" s="1"/>
      <c r="E1" s="1"/>
      <c r="F1" s="1"/>
      <c r="G1" s="1"/>
      <c r="H1" s="1"/>
    </row>
    <row r="2" ht="38.85" customHeight="1" spans="1:8">
      <c r="A2" s="2" t="s">
        <v>449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95</v>
      </c>
      <c r="B3" s="3"/>
      <c r="C3" s="3"/>
      <c r="D3" s="3"/>
      <c r="E3" s="3"/>
      <c r="F3" s="3"/>
      <c r="G3" s="3"/>
      <c r="H3" s="3"/>
    </row>
    <row r="4" ht="15.45" customHeight="1" spans="3:8">
      <c r="C4" s="4" t="s">
        <v>2</v>
      </c>
      <c r="D4" s="4"/>
      <c r="E4" s="4"/>
      <c r="F4" s="4"/>
      <c r="G4" s="4"/>
      <c r="H4" s="4"/>
    </row>
    <row r="5" ht="31.95" customHeight="1" spans="1:8">
      <c r="A5" s="11" t="s">
        <v>56</v>
      </c>
      <c r="B5" s="11"/>
      <c r="C5" s="11" t="s">
        <v>450</v>
      </c>
      <c r="D5" s="11"/>
      <c r="E5" s="11"/>
      <c r="F5" s="11"/>
      <c r="G5" s="11"/>
      <c r="H5" s="11"/>
    </row>
    <row r="6" ht="30.15" customHeight="1" spans="1:8">
      <c r="A6" s="11" t="s">
        <v>451</v>
      </c>
      <c r="B6" s="11" t="s">
        <v>452</v>
      </c>
      <c r="C6" s="11" t="s">
        <v>453</v>
      </c>
      <c r="D6" s="11" t="s">
        <v>454</v>
      </c>
      <c r="E6" s="11" t="s">
        <v>455</v>
      </c>
      <c r="F6" s="11"/>
      <c r="G6" s="11"/>
      <c r="H6" s="11" t="s">
        <v>456</v>
      </c>
    </row>
    <row r="7" ht="30.15" customHeight="1" spans="1:8">
      <c r="A7" s="11"/>
      <c r="B7" s="11"/>
      <c r="C7" s="11"/>
      <c r="D7" s="11"/>
      <c r="E7" s="11" t="s">
        <v>71</v>
      </c>
      <c r="F7" s="11" t="s">
        <v>457</v>
      </c>
      <c r="G7" s="11" t="s">
        <v>458</v>
      </c>
      <c r="H7" s="11"/>
    </row>
    <row r="8" ht="26.1" customHeight="1" spans="1:8">
      <c r="A8" s="12" t="s">
        <v>74</v>
      </c>
      <c r="B8" s="12"/>
      <c r="C8" s="13">
        <f>D8+E8</f>
        <v>9.8</v>
      </c>
      <c r="D8" s="13">
        <v>0</v>
      </c>
      <c r="E8" s="13">
        <f>F8+G8+H8</f>
        <v>9.8</v>
      </c>
      <c r="F8" s="13">
        <v>0</v>
      </c>
      <c r="G8" s="13">
        <v>9.8</v>
      </c>
      <c r="H8" s="13">
        <v>0</v>
      </c>
    </row>
    <row r="9" ht="16.35" customHeight="1" spans="1:8">
      <c r="A9" s="14">
        <v>821001</v>
      </c>
      <c r="B9" s="14" t="s">
        <v>459</v>
      </c>
      <c r="C9" s="13">
        <f>D9+E9</f>
        <v>9.8</v>
      </c>
      <c r="D9" s="13">
        <v>0</v>
      </c>
      <c r="E9" s="13">
        <f>F9+G9+H9</f>
        <v>9.8</v>
      </c>
      <c r="F9" s="13">
        <v>0</v>
      </c>
      <c r="G9" s="13">
        <v>9.8</v>
      </c>
      <c r="H9" s="13">
        <v>0</v>
      </c>
    </row>
  </sheetData>
  <mergeCells count="12">
    <mergeCell ref="A2:H2"/>
    <mergeCell ref="A3:H3"/>
    <mergeCell ref="C4:H4"/>
    <mergeCell ref="A5:B5"/>
    <mergeCell ref="C5:H5"/>
    <mergeCell ref="E6:G6"/>
    <mergeCell ref="A8:B8"/>
    <mergeCell ref="A6:A7"/>
    <mergeCell ref="B6:B7"/>
    <mergeCell ref="C6:C7"/>
    <mergeCell ref="D6:D7"/>
    <mergeCell ref="H6:H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selection activeCell="H14" sqref="H14"/>
    </sheetView>
  </sheetViews>
  <sheetFormatPr defaultColWidth="10" defaultRowHeight="13.5" outlineLevelCol="4"/>
  <cols>
    <col min="1" max="1" width="15.1083333333333" customWidth="1"/>
    <col min="2" max="2" width="26" customWidth="1"/>
    <col min="3" max="4" width="17" customWidth="1"/>
    <col min="5" max="5" width="17.8833333333333" customWidth="1"/>
    <col min="6" max="6" width="9.775" customWidth="1"/>
    <col min="9" max="10" width="22.8833333333333" customWidth="1"/>
  </cols>
  <sheetData>
    <row r="1" ht="20.7" customHeight="1" spans="1:5">
      <c r="A1" s="1"/>
      <c r="B1" s="1"/>
      <c r="C1" s="1"/>
      <c r="D1" s="1"/>
      <c r="E1" s="1"/>
    </row>
    <row r="2" ht="35.4" customHeight="1" spans="1:5">
      <c r="A2" s="2" t="s">
        <v>460</v>
      </c>
      <c r="B2" s="2"/>
      <c r="C2" s="2"/>
      <c r="D2" s="2"/>
      <c r="E2" s="2"/>
    </row>
    <row r="3" ht="29.25" customHeight="1" spans="1:5">
      <c r="A3" s="3" t="s">
        <v>95</v>
      </c>
      <c r="B3" s="3"/>
      <c r="C3" s="3"/>
      <c r="D3" s="3"/>
      <c r="E3" s="3"/>
    </row>
    <row r="4" ht="16.35" customHeight="1" spans="1:5">
      <c r="A4" s="4" t="s">
        <v>2</v>
      </c>
      <c r="B4" s="4"/>
      <c r="C4" s="4"/>
      <c r="D4" s="4"/>
      <c r="E4" s="4"/>
    </row>
    <row r="5" ht="22.8" customHeight="1" spans="1:5">
      <c r="A5" s="5" t="s">
        <v>96</v>
      </c>
      <c r="B5" s="5" t="s">
        <v>97</v>
      </c>
      <c r="C5" s="5" t="s">
        <v>461</v>
      </c>
      <c r="D5" s="5"/>
      <c r="E5" s="5"/>
    </row>
    <row r="6" ht="22.8" customHeight="1" spans="1:5">
      <c r="A6" s="5"/>
      <c r="B6" s="5"/>
      <c r="C6" s="5" t="s">
        <v>62</v>
      </c>
      <c r="D6" s="5" t="s">
        <v>77</v>
      </c>
      <c r="E6" s="5" t="s">
        <v>78</v>
      </c>
    </row>
    <row r="7" ht="30" customHeight="1" spans="1:5">
      <c r="A7" s="6" t="s">
        <v>462</v>
      </c>
      <c r="B7" s="7" t="s">
        <v>463</v>
      </c>
      <c r="C7" s="8">
        <f>D7+E7</f>
        <v>20</v>
      </c>
      <c r="D7" s="5"/>
      <c r="E7" s="9">
        <v>20</v>
      </c>
    </row>
    <row r="8" ht="30" customHeight="1" spans="1:5">
      <c r="A8" s="6" t="s">
        <v>464</v>
      </c>
      <c r="B8" s="7" t="s">
        <v>465</v>
      </c>
      <c r="C8" s="8">
        <f t="shared" ref="C8:C15" si="0">D8+E8</f>
        <v>4.4048</v>
      </c>
      <c r="D8" s="5"/>
      <c r="E8" s="9">
        <v>4.4048</v>
      </c>
    </row>
    <row r="9" ht="30" customHeight="1" spans="1:5">
      <c r="A9" s="6" t="s">
        <v>466</v>
      </c>
      <c r="B9" s="7" t="s">
        <v>467</v>
      </c>
      <c r="C9" s="8">
        <f t="shared" si="0"/>
        <v>65.6751</v>
      </c>
      <c r="D9" s="5"/>
      <c r="E9" s="9">
        <v>65.6751</v>
      </c>
    </row>
    <row r="10" ht="30" customHeight="1" spans="1:5">
      <c r="A10" s="6" t="s">
        <v>468</v>
      </c>
      <c r="B10" s="7" t="s">
        <v>469</v>
      </c>
      <c r="C10" s="8">
        <f t="shared" si="0"/>
        <v>1202.22</v>
      </c>
      <c r="D10" s="5"/>
      <c r="E10" s="9">
        <v>1202.22</v>
      </c>
    </row>
    <row r="11" ht="30" customHeight="1" spans="1:5">
      <c r="A11" s="6" t="s">
        <v>470</v>
      </c>
      <c r="B11" s="7" t="s">
        <v>471</v>
      </c>
      <c r="C11" s="8">
        <f t="shared" si="0"/>
        <v>616.0343</v>
      </c>
      <c r="D11" s="5"/>
      <c r="E11" s="9">
        <v>616.0343</v>
      </c>
    </row>
    <row r="12" ht="30" customHeight="1" spans="1:5">
      <c r="A12" s="6" t="s">
        <v>472</v>
      </c>
      <c r="B12" s="7" t="s">
        <v>473</v>
      </c>
      <c r="C12" s="8">
        <f t="shared" si="0"/>
        <v>27.7</v>
      </c>
      <c r="D12" s="5"/>
      <c r="E12" s="9">
        <v>27.7</v>
      </c>
    </row>
    <row r="13" ht="30" customHeight="1" spans="1:5">
      <c r="A13" s="6" t="s">
        <v>474</v>
      </c>
      <c r="B13" s="7" t="s">
        <v>475</v>
      </c>
      <c r="C13" s="8">
        <f t="shared" si="0"/>
        <v>791.53</v>
      </c>
      <c r="D13" s="5"/>
      <c r="E13" s="9">
        <v>791.53</v>
      </c>
    </row>
    <row r="14" ht="30" customHeight="1" spans="1:5">
      <c r="A14" s="6" t="s">
        <v>476</v>
      </c>
      <c r="B14" s="7" t="s">
        <v>477</v>
      </c>
      <c r="C14" s="8">
        <f t="shared" si="0"/>
        <v>225</v>
      </c>
      <c r="D14" s="5"/>
      <c r="E14" s="9">
        <v>225</v>
      </c>
    </row>
    <row r="15" ht="30" customHeight="1" spans="1:5">
      <c r="A15" s="6" t="s">
        <v>478</v>
      </c>
      <c r="B15" s="7" t="s">
        <v>479</v>
      </c>
      <c r="C15" s="8">
        <f t="shared" si="0"/>
        <v>10</v>
      </c>
      <c r="D15" s="5"/>
      <c r="E15" s="9">
        <v>10</v>
      </c>
    </row>
    <row r="16" ht="39.6" customHeight="1" spans="1:5">
      <c r="A16" s="5" t="s">
        <v>480</v>
      </c>
      <c r="B16" s="5"/>
      <c r="C16" s="10">
        <f>SUM(C7:C15)</f>
        <v>2962.5642</v>
      </c>
      <c r="D16" s="10"/>
      <c r="E16" s="10">
        <f>SUM(E7:E15)</f>
        <v>2962.5642</v>
      </c>
    </row>
  </sheetData>
  <mergeCells count="7">
    <mergeCell ref="A2:E2"/>
    <mergeCell ref="A3:E3"/>
    <mergeCell ref="A4:E4"/>
    <mergeCell ref="C5:E5"/>
    <mergeCell ref="A16:B16"/>
    <mergeCell ref="A5:A6"/>
    <mergeCell ref="B5:B6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收支总表</vt:lpstr>
      <vt:lpstr>收入总表</vt:lpstr>
      <vt:lpstr>支出总表</vt:lpstr>
      <vt:lpstr>财拨总表</vt:lpstr>
      <vt:lpstr>一般预算支出功能分类</vt:lpstr>
      <vt:lpstr>一般公共预算基本支出经济分类</vt:lpstr>
      <vt:lpstr>三公</vt:lpstr>
      <vt:lpstr>政府性基金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2022-04-21T02:18:00Z</dcterms:created>
  <dcterms:modified xsi:type="dcterms:W3CDTF">2023-09-06T03:36:54Z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