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3585" windowHeight="174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_FilterDatabase" localSheetId="1" hidden="1">'部门收入总表'!$A$1:$A$109</definedName>
    <definedName name="_xlnm._FilterDatabase" localSheetId="2" hidden="1">'部门支出总表'!$A$1:$A$103</definedName>
    <definedName name="_xlnm.Print_Area" localSheetId="9">'部门经济分类预算明细表'!$A$1:$M$60</definedName>
    <definedName name="_xlnm.Print_Area" localSheetId="1">'部门收入总表'!$A$1:$O$109</definedName>
    <definedName name="_xlnm.Print_Area" localSheetId="0">'部门收支总表'!$A$1:$D$29</definedName>
    <definedName name="_xlnm.Print_Area" localSheetId="2">'部门支出总表'!$A$1:$H$103</definedName>
    <definedName name="_xlnm.Print_Area" localSheetId="3">'财政拨款收支总表'!$A$1:$F$28</definedName>
    <definedName name="_xlnm.Print_Area" localSheetId="7">'三公经费'!$A$1:$G$8</definedName>
    <definedName name="_xlnm.Print_Area" localSheetId="5">'一般公共预算基本支出-部门经济分类'!$A$1:$C$60</definedName>
    <definedName name="_xlnm.Print_Area" localSheetId="6">'一般公共预算基本支出-政府经济分类'!$A$1:$C$28</definedName>
    <definedName name="_xlnm.Print_Area" localSheetId="4">'一般公共预算支出总表'!$A$1:$K$100</definedName>
    <definedName name="_xlnm.Print_Area" localSheetId="10">'政府经济分类预算明细表'!$A$1:$M$81</definedName>
    <definedName name="_xlnm.Print_Area" localSheetId="8">'政府性基金预算支出表'!$A$1:$E$18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7">'三公经费'!$1:$6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comments3.xml><?xml version="1.0" encoding="utf-8"?>
<comments xmlns="http://schemas.openxmlformats.org/spreadsheetml/2006/main">
  <authors>
    <author>tt124521</author>
  </authors>
  <commentList>
    <comment ref="D52" authorId="0">
      <text>
        <r>
          <rPr>
            <b/>
            <sz val="9"/>
            <rFont val="宋体"/>
            <family val="0"/>
          </rPr>
          <t>tt124521: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tt124521</author>
  </authors>
  <commentList>
    <comment ref="D54" authorId="0">
      <text>
        <r>
          <rPr>
            <b/>
            <sz val="9"/>
            <rFont val="宋体"/>
            <family val="0"/>
          </rPr>
          <t>tt124521:</t>
        </r>
        <r>
          <rPr>
            <sz val="9"/>
            <rFont val="宋体"/>
            <family val="0"/>
          </rPr>
          <t xml:space="preserve">
</t>
        </r>
      </text>
    </comment>
    <comment ref="E54" authorId="0">
      <text>
        <r>
          <rPr>
            <b/>
            <sz val="9"/>
            <rFont val="宋体"/>
            <family val="0"/>
          </rPr>
          <t>tt124521: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<sst xmlns="http://schemas.openxmlformats.org/spreadsheetml/2006/main" count="953" uniqueCount="436">
  <si>
    <t>8</t>
  </si>
  <si>
    <t>4</t>
  </si>
  <si>
    <t xml:space="preserve"> 17.住房保障支出</t>
  </si>
  <si>
    <t>对个人和家庭的补助</t>
  </si>
  <si>
    <t xml:space="preserve"> 1.一般公共服务支出</t>
  </si>
  <si>
    <t>项     目</t>
  </si>
  <si>
    <t>单位：元</t>
  </si>
  <si>
    <t>公开表1</t>
  </si>
  <si>
    <t xml:space="preserve"> 16.国土海洋气象等支出</t>
  </si>
  <si>
    <t xml:space="preserve"> 11.农林水支出</t>
  </si>
  <si>
    <t>基本支出</t>
  </si>
  <si>
    <t>财政拨款收支总表</t>
  </si>
  <si>
    <t>公务用车运行及维护费</t>
  </si>
  <si>
    <t>上缴上级支出</t>
  </si>
  <si>
    <t>本年支出合计</t>
  </si>
  <si>
    <t>支  出  总  计</t>
  </si>
  <si>
    <t>公务用车购置费</t>
  </si>
  <si>
    <t>****</t>
  </si>
  <si>
    <t>合计</t>
  </si>
  <si>
    <t>公务用车购置及运行费</t>
  </si>
  <si>
    <t>3</t>
  </si>
  <si>
    <t>7</t>
  </si>
  <si>
    <t xml:space="preserve"> 2.国防支出</t>
  </si>
  <si>
    <t>科目名称</t>
  </si>
  <si>
    <t>总 计</t>
  </si>
  <si>
    <t>科目   编码</t>
  </si>
  <si>
    <t xml:space="preserve"> 14.商业服务业等支出</t>
  </si>
  <si>
    <t>一、本年支出</t>
  </si>
  <si>
    <t>（一）一般公共预算拨款</t>
  </si>
  <si>
    <t xml:space="preserve"> 3.公共安全支出</t>
  </si>
  <si>
    <t>二、上年结转</t>
  </si>
  <si>
    <t>预算数</t>
  </si>
  <si>
    <t>公务接待费</t>
  </si>
  <si>
    <t>单位编码</t>
  </si>
  <si>
    <t>支                                   出</t>
  </si>
  <si>
    <t>6</t>
  </si>
  <si>
    <t>2</t>
  </si>
  <si>
    <t>工资福利支出</t>
  </si>
  <si>
    <t>小计</t>
  </si>
  <si>
    <t>单位：  元</t>
  </si>
  <si>
    <t>部门公开表3</t>
  </si>
  <si>
    <t>项目支出</t>
  </si>
  <si>
    <t xml:space="preserve"> 7.社会保障和就业支出</t>
  </si>
  <si>
    <t>对附属单位补助支出</t>
  </si>
  <si>
    <t>“三公”经费预算表</t>
  </si>
  <si>
    <t>商品和服务支出</t>
  </si>
  <si>
    <t xml:space="preserve"> 6.文化体育与传媒支出</t>
  </si>
  <si>
    <t>收        入</t>
  </si>
  <si>
    <t>政府性基金预算支出表</t>
  </si>
  <si>
    <t>***</t>
  </si>
  <si>
    <t>部门名称</t>
  </si>
  <si>
    <t>9</t>
  </si>
  <si>
    <t>5</t>
  </si>
  <si>
    <t>1</t>
  </si>
  <si>
    <t>二、结转下年</t>
  </si>
  <si>
    <t>单位名称（功能科目）</t>
  </si>
  <si>
    <t xml:space="preserve"> 5.科学技术支出</t>
  </si>
  <si>
    <t xml:space="preserve"> 12.交通运输支出</t>
  </si>
  <si>
    <t>一般公共预算财政拨款</t>
  </si>
  <si>
    <t xml:space="preserve"> 8.医疗卫生与计划生育支出</t>
  </si>
  <si>
    <t>事业单位经营支出</t>
  </si>
  <si>
    <t xml:space="preserve"> 9.节能环保支出</t>
  </si>
  <si>
    <t>本年政府性基金预算财政拨款支出</t>
  </si>
  <si>
    <t>“三公”经费预算数（财政拨款）</t>
  </si>
  <si>
    <t xml:space="preserve"> 15.金融支出</t>
  </si>
  <si>
    <t>一、本年收入</t>
  </si>
  <si>
    <t xml:space="preserve"> 10.城乡社区支出</t>
  </si>
  <si>
    <t>因公出国（境）费</t>
  </si>
  <si>
    <t xml:space="preserve"> 13.资源勘探信息等支出</t>
  </si>
  <si>
    <t xml:space="preserve"> 4.教育支出</t>
  </si>
  <si>
    <t>（二）政府性基金预算拨款</t>
  </si>
  <si>
    <t>科目编码</t>
  </si>
  <si>
    <t>政府性基金预算财政拨款</t>
  </si>
  <si>
    <t>收  入  总  计</t>
  </si>
  <si>
    <t>824001</t>
  </si>
  <si>
    <t>黄金园街道</t>
  </si>
  <si>
    <t>2010301</t>
  </si>
  <si>
    <t>部门公开表1</t>
  </si>
  <si>
    <t>部门收支总表</t>
  </si>
  <si>
    <t>支            出</t>
  </si>
  <si>
    <t>一、一般公共预算拨款</t>
  </si>
  <si>
    <t>二、政府性基金预算拨款</t>
  </si>
  <si>
    <t>三、事业收入</t>
  </si>
  <si>
    <t>四、事业单位经营收入</t>
  </si>
  <si>
    <t>五、其他收入</t>
  </si>
  <si>
    <t>本年收入合计</t>
  </si>
  <si>
    <t>上级补助收入</t>
  </si>
  <si>
    <t>上年结转</t>
  </si>
  <si>
    <t>部门公开表2</t>
  </si>
  <si>
    <t>部门收入总表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</si>
  <si>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</si>
  <si>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</si>
  <si>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</si>
  <si>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</si>
  <si>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</si>
  <si>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</si>
  <si>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</si>
  <si>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</si>
  <si>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</si>
  <si>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</si>
  <si>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</si>
  <si>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</si>
  <si>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</si>
  <si>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201</t>
  </si>
  <si>
    <t>一般公共服务支出</t>
  </si>
  <si>
    <t>2010102</t>
  </si>
  <si>
    <t>一般行政管理事务（人大事务）</t>
  </si>
  <si>
    <t>2010202</t>
  </si>
  <si>
    <t>一般行政管理事务（政协事务）</t>
  </si>
  <si>
    <t>行政运行（政府办公厅（室）及相关机构事务）</t>
  </si>
  <si>
    <t>2010302</t>
  </si>
  <si>
    <t>一般行政管理事务（政府办公厅（室）及相关机构事务）</t>
  </si>
  <si>
    <t>2010308</t>
  </si>
  <si>
    <t>信访事务</t>
  </si>
  <si>
    <t>2010399</t>
  </si>
  <si>
    <t>其他政府办公厅（室）及相关机构事务支出</t>
  </si>
  <si>
    <t>2010499</t>
  </si>
  <si>
    <t>其他发展与改革事务支出</t>
  </si>
  <si>
    <t>2010507</t>
  </si>
  <si>
    <t>专项普查活动</t>
  </si>
  <si>
    <t>2012902</t>
  </si>
  <si>
    <t>一般行政管理事务（群众团体事务）</t>
  </si>
  <si>
    <t>2013202</t>
  </si>
  <si>
    <t>一般行政管理事务（组织事务）</t>
  </si>
  <si>
    <t>2013299</t>
  </si>
  <si>
    <t>其他组织事务支出</t>
  </si>
  <si>
    <t>2013402</t>
  </si>
  <si>
    <t>一般行政管理事务（统战事务）</t>
  </si>
  <si>
    <t>204</t>
  </si>
  <si>
    <t>公共安全支出</t>
  </si>
  <si>
    <t>2040204</t>
  </si>
  <si>
    <t>治安管理</t>
  </si>
  <si>
    <t>2040605</t>
  </si>
  <si>
    <t>普法宣传</t>
  </si>
  <si>
    <t>205</t>
  </si>
  <si>
    <t>教育支出</t>
  </si>
  <si>
    <t>2059999</t>
  </si>
  <si>
    <t>其他教育支出</t>
  </si>
  <si>
    <t>206</t>
  </si>
  <si>
    <t>科学技术支出</t>
  </si>
  <si>
    <t>207</t>
  </si>
  <si>
    <t>文化教育与传媒支出</t>
  </si>
  <si>
    <t>2070199</t>
  </si>
  <si>
    <t>其他文化支出</t>
  </si>
  <si>
    <t>2070204</t>
  </si>
  <si>
    <t>文物保护</t>
  </si>
  <si>
    <t>208</t>
  </si>
  <si>
    <t>社会保障和就业支出</t>
  </si>
  <si>
    <t>2080109</t>
  </si>
  <si>
    <t>社会保险经办机构</t>
  </si>
  <si>
    <t>机关事业单位基本养老保险缴费支出</t>
  </si>
  <si>
    <t>机关事业单位职业年金缴费支出</t>
  </si>
  <si>
    <t>其他退役安置支出</t>
  </si>
  <si>
    <t>老年福利</t>
  </si>
  <si>
    <t>其他残疾人事业支出</t>
  </si>
  <si>
    <t>自然灾害灾后重建补助</t>
  </si>
  <si>
    <t>其他农村生活救助</t>
  </si>
  <si>
    <t>210</t>
  </si>
  <si>
    <t>2100102</t>
  </si>
  <si>
    <t>一般行政管理事务（医疗卫生管理事务）</t>
  </si>
  <si>
    <t>2100199</t>
  </si>
  <si>
    <t>其他医疗卫生与计划生育管理事务支出</t>
  </si>
  <si>
    <t>2100799</t>
  </si>
  <si>
    <t>其他计划生育事务支出</t>
  </si>
  <si>
    <t>行政单位医疗</t>
  </si>
  <si>
    <t>211</t>
  </si>
  <si>
    <t>节能环保支出</t>
  </si>
  <si>
    <t>一般行政管理事务</t>
  </si>
  <si>
    <t>农村环境保护</t>
  </si>
  <si>
    <t>其他污染减排支出</t>
  </si>
  <si>
    <t>其他节能环保支出</t>
  </si>
  <si>
    <t>212</t>
  </si>
  <si>
    <t>城乡社区支出</t>
  </si>
  <si>
    <t>城管执法</t>
  </si>
  <si>
    <t>其他城乡社区公共设施支出</t>
  </si>
  <si>
    <t>2120501</t>
  </si>
  <si>
    <t>城乡环境卫生</t>
  </si>
  <si>
    <t>2120802</t>
  </si>
  <si>
    <t>土地开发支出（国有土地使用权出让收入安排的支出）</t>
  </si>
  <si>
    <t>其他城市基础设施配套费安排的支出</t>
  </si>
  <si>
    <t>2129999</t>
  </si>
  <si>
    <t>其他城乡社区支出</t>
  </si>
  <si>
    <t>213</t>
  </si>
  <si>
    <t>农林水支出</t>
  </si>
  <si>
    <t>2130124</t>
  </si>
  <si>
    <t>农业组织化与产业化经营</t>
  </si>
  <si>
    <t>农村道路建设</t>
  </si>
  <si>
    <t>2130199</t>
  </si>
  <si>
    <t>其他农业支出</t>
  </si>
  <si>
    <t>森林培育</t>
  </si>
  <si>
    <t>森林生态效益补偿</t>
  </si>
  <si>
    <t>林业防灾减灾</t>
  </si>
  <si>
    <t>2130299</t>
  </si>
  <si>
    <t>其他林业支出</t>
  </si>
  <si>
    <t>2130305</t>
  </si>
  <si>
    <t>水利工程建设（水利）</t>
  </si>
  <si>
    <t>2130314</t>
  </si>
  <si>
    <t>防汛</t>
  </si>
  <si>
    <t>2130316</t>
  </si>
  <si>
    <t>农田水利</t>
  </si>
  <si>
    <t>对村级一事一议的补助</t>
  </si>
  <si>
    <t>2130705</t>
  </si>
  <si>
    <t>对村民委员会和村党支部的补助</t>
  </si>
  <si>
    <t>农村综合改革示范试点补助</t>
  </si>
  <si>
    <t>214</t>
  </si>
  <si>
    <t>交通运输支出</t>
  </si>
  <si>
    <t>2140106</t>
  </si>
  <si>
    <t>公路养护（公路水路运输）</t>
  </si>
  <si>
    <t>215</t>
  </si>
  <si>
    <t xml:space="preserve">资源勘探信息等支出 </t>
  </si>
  <si>
    <t>其他支持中小企业发展和管理支出</t>
  </si>
  <si>
    <t>216</t>
  </si>
  <si>
    <t>商业服务业等支出</t>
  </si>
  <si>
    <t>2160299</t>
  </si>
  <si>
    <t>其他商业流通事务支出</t>
  </si>
  <si>
    <t>221</t>
  </si>
  <si>
    <t>住房保障支出</t>
  </si>
  <si>
    <t>住房公积金</t>
  </si>
  <si>
    <t>229</t>
  </si>
  <si>
    <t>其他支出</t>
  </si>
  <si>
    <t>用于社会福利的彩票公益金支出</t>
  </si>
  <si>
    <t>用于体育事业的彩票公益金支出</t>
  </si>
  <si>
    <t>部门支出总表</t>
  </si>
  <si>
    <t>单位： 元</t>
  </si>
  <si>
    <t>功能科目</t>
  </si>
  <si>
    <t>**</t>
  </si>
  <si>
    <t>2130299</t>
  </si>
  <si>
    <t>其他林业支出</t>
  </si>
  <si>
    <t>部门公开表5</t>
  </si>
  <si>
    <t>一般公共预算支出总表</t>
  </si>
  <si>
    <t>部门公开表6</t>
  </si>
  <si>
    <t>一般公共预算基本支出表（按部门经济分类）</t>
  </si>
  <si>
    <t>经济科目编码</t>
  </si>
  <si>
    <t>经济科目</t>
  </si>
  <si>
    <t>合计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</si>
  <si>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</si>
  <si>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</si>
  <si>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</si>
  <si>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</si>
  <si>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</si>
  <si>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</si>
  <si>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</si>
  <si>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</si>
  <si>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</si>
  <si>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</si>
  <si>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</si>
  <si>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</si>
  <si>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</si>
  <si>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</si>
  <si>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</si>
  <si>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</si>
  <si>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</si>
  <si>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</si>
  <si>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</si>
  <si>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</si>
  <si>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</si>
  <si>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</si>
  <si>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</si>
  <si>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</si>
  <si>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</si>
  <si>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</si>
  <si>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</si>
  <si>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</si>
  <si>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</si>
  <si>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</si>
  <si>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</si>
  <si>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</si>
  <si>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</si>
  <si>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</si>
  <si>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</si>
  <si>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</si>
  <si>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</si>
  <si>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</si>
  <si>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</si>
  <si>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</si>
  <si>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</si>
  <si>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</si>
  <si>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</si>
  <si>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</si>
  <si>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</si>
  <si>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</si>
  <si>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</si>
  <si>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</si>
  <si>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</si>
  <si>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</si>
  <si>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</si>
  <si>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部门公开表9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</si>
  <si>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</si>
  <si>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</si>
  <si>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</si>
  <si>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</si>
  <si>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</si>
  <si>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</si>
  <si>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</si>
  <si>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</si>
  <si>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</si>
  <si>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</si>
  <si>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</si>
  <si>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</si>
  <si>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</si>
  <si>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</si>
  <si>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</si>
  <si>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</si>
  <si>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</si>
  <si>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</si>
  <si>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</si>
  <si>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</si>
  <si>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</si>
  <si>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</si>
  <si>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</si>
  <si>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</si>
  <si>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</si>
  <si>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>资本性支出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</si>
  <si>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</si>
  <si>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</si>
  <si>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</si>
  <si>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</si>
  <si>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</si>
  <si>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</si>
  <si>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</si>
  <si>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</si>
  <si>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</si>
  <si>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</si>
  <si>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</si>
  <si>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</si>
  <si>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</si>
  <si>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</si>
  <si>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</si>
  <si>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</si>
  <si>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</si>
  <si>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</si>
  <si>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</si>
  <si>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</si>
  <si>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</si>
  <si>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</si>
  <si>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</si>
  <si>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</si>
  <si>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</si>
  <si>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</si>
  <si>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</si>
  <si>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</si>
  <si>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</si>
  <si>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</si>
  <si>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</si>
  <si>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</si>
  <si>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</si>
  <si>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</si>
  <si>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机关资本性支出（二）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</si>
  <si>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</si>
  <si>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</si>
  <si>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</si>
  <si>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</si>
  <si>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</si>
  <si>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</si>
  <si>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</si>
  <si>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</si>
  <si>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</si>
  <si>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</si>
  <si>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 xml:space="preserve"> 社会福利和救助</t>
  </si>
  <si>
    <t xml:space="preserve"> 离退休费</t>
  </si>
  <si>
    <t xml:space="preserve"> 其他对个人和家庭补助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</si>
  <si>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</si>
  <si>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</si>
  <si>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</si>
  <si>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</si>
  <si>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</si>
  <si>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</si>
  <si>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</si>
  <si>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</si>
  <si>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</si>
  <si>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</si>
  <si>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</si>
  <si>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部门公开表7</t>
  </si>
  <si>
    <t>一般公共预算基本支出表（按政府经济分类）</t>
  </si>
  <si>
    <r>
      <t>2</t>
    </r>
    <r>
      <rPr>
        <sz val="9"/>
        <rFont val="宋体"/>
        <family val="0"/>
      </rPr>
      <t>010602</t>
    </r>
  </si>
  <si>
    <t>一般行政管理事务（财政事务）</t>
  </si>
  <si>
    <r>
      <t>2</t>
    </r>
    <r>
      <rPr>
        <sz val="9"/>
        <rFont val="宋体"/>
        <family val="0"/>
      </rPr>
      <t>013302</t>
    </r>
  </si>
  <si>
    <t>一般行政管理事务（宣传事务）</t>
  </si>
  <si>
    <r>
      <t>2</t>
    </r>
    <r>
      <rPr>
        <sz val="9"/>
        <rFont val="宋体"/>
        <family val="0"/>
      </rPr>
      <t>013899</t>
    </r>
  </si>
  <si>
    <t>其他市场监督管理事务</t>
  </si>
  <si>
    <r>
      <t>2060</t>
    </r>
    <r>
      <rPr>
        <sz val="9"/>
        <rFont val="宋体"/>
        <family val="0"/>
      </rPr>
      <t>4</t>
    </r>
    <r>
      <rPr>
        <sz val="9"/>
        <rFont val="宋体"/>
        <family val="0"/>
      </rPr>
      <t>99</t>
    </r>
  </si>
  <si>
    <t>其他技术研究与开发支出</t>
  </si>
  <si>
    <t>2070113</t>
  </si>
  <si>
    <t>旅游宣传</t>
  </si>
  <si>
    <t>其他行政事业单位离退休支出</t>
  </si>
  <si>
    <t>其他企业改革发展补助</t>
  </si>
  <si>
    <t>残疾人就业和扶贫</t>
  </si>
  <si>
    <r>
      <t>2</t>
    </r>
    <r>
      <rPr>
        <sz val="9"/>
        <rFont val="宋体"/>
        <family val="0"/>
      </rPr>
      <t>082001</t>
    </r>
  </si>
  <si>
    <t>临时救助支出</t>
  </si>
  <si>
    <t>2082201</t>
  </si>
  <si>
    <t>移民补助</t>
  </si>
  <si>
    <t>拥军优属</t>
  </si>
  <si>
    <t>殡葬</t>
  </si>
  <si>
    <t>卫生健康支出</t>
  </si>
  <si>
    <r>
      <t>2</t>
    </r>
    <r>
      <rPr>
        <sz val="9"/>
        <rFont val="宋体"/>
        <family val="0"/>
      </rPr>
      <t>100499</t>
    </r>
  </si>
  <si>
    <t>其他公共卫生支出</t>
  </si>
  <si>
    <t>其他环境保护管理事务</t>
  </si>
  <si>
    <t xml:space="preserve">生态保护 </t>
  </si>
  <si>
    <t>能源节约利用</t>
  </si>
  <si>
    <t>其他污水处理费安排的支出</t>
  </si>
  <si>
    <r>
      <t>2</t>
    </r>
    <r>
      <rPr>
        <sz val="9"/>
        <rFont val="宋体"/>
        <family val="0"/>
      </rPr>
      <t>130505</t>
    </r>
  </si>
  <si>
    <t>生产发展</t>
  </si>
  <si>
    <t>2130599</t>
  </si>
  <si>
    <t>其他扶贫支出</t>
  </si>
  <si>
    <t>其他工业和信息产业监管支出</t>
  </si>
  <si>
    <t>灾害防治及应急管理支出</t>
  </si>
  <si>
    <t>自然灾害灾防治</t>
  </si>
  <si>
    <t>2290400</t>
  </si>
  <si>
    <t>其他政府性基金及对应专项债务收入安排的支出</t>
  </si>
  <si>
    <t>军队转业干部安置</t>
  </si>
  <si>
    <t>其他商贸事务支出</t>
  </si>
  <si>
    <t>其他政府性基金及对应专项债务收入安排的支出</t>
  </si>
  <si>
    <t xml:space="preserve"> 20.灾害防治及应急管理支出</t>
  </si>
  <si>
    <t xml:space="preserve"> 18.灾害防治及应急管理支出</t>
  </si>
  <si>
    <t xml:space="preserve"> 19.其他支出</t>
  </si>
  <si>
    <r>
      <t>201</t>
    </r>
    <r>
      <rPr>
        <b/>
        <sz val="24"/>
        <rFont val="宋体"/>
        <family val="0"/>
      </rPr>
      <t>9</t>
    </r>
    <r>
      <rPr>
        <b/>
        <sz val="24"/>
        <rFont val="宋体"/>
        <family val="0"/>
      </rPr>
      <t>年部门经济分类预算明细表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</si>
  <si>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年政府经济分类预算明细表</t>
    </r>
  </si>
  <si>
    <t>2010602</t>
  </si>
  <si>
    <t>2013302</t>
  </si>
  <si>
    <t>2013899</t>
  </si>
  <si>
    <t>2060499</t>
  </si>
  <si>
    <t>2082001</t>
  </si>
  <si>
    <t>2100499</t>
  </si>
  <si>
    <t>2120802</t>
  </si>
  <si>
    <t>2130505</t>
  </si>
  <si>
    <t>2011399</t>
  </si>
  <si>
    <t>2013899</t>
  </si>
  <si>
    <t>2060499</t>
  </si>
  <si>
    <t>2082001</t>
  </si>
  <si>
    <t>2100499</t>
  </si>
  <si>
    <t>2120802</t>
  </si>
  <si>
    <t>2130505</t>
  </si>
  <si>
    <t>编制单位：长沙市望城区黄金园街道办事处</t>
  </si>
  <si>
    <t>编制单位：长沙市望城区黄金园街道办事处</t>
  </si>
  <si>
    <t>编制单位：长沙市望城区黄金园街道办事处</t>
  </si>
  <si>
    <t>编制单位：长沙市望城区黄金园街道办事处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</si>
</sst>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5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34" borderId="14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3" fontId="4" fillId="34" borderId="11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 applyProtection="1">
      <alignment horizontal="center" vertical="center" wrapText="1"/>
      <protection/>
    </xf>
    <xf numFmtId="3" fontId="10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left" vertical="center" wrapText="1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 horizontal="left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left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183" fontId="1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80" fontId="11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83" fontId="4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83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83" fontId="15" fillId="0" borderId="0" xfId="0" applyNumberFormat="1" applyFont="1" applyFill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181" fontId="18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NumberFormat="1" applyFont="1" applyFill="1" applyBorder="1" applyAlignment="1" applyProtection="1">
      <alignment horizontal="left" vertical="center" wrapText="1"/>
      <protection/>
    </xf>
    <xf numFmtId="183" fontId="14" fillId="34" borderId="0" xfId="0" applyNumberFormat="1" applyFont="1" applyFill="1" applyAlignment="1" applyProtection="1">
      <alignment vertical="center" wrapText="1"/>
      <protection/>
    </xf>
    <xf numFmtId="0" fontId="8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11" fillId="34" borderId="12" xfId="0" applyNumberFormat="1" applyFont="1" applyFill="1" applyBorder="1" applyAlignment="1" applyProtection="1">
      <alignment vertical="center" wrapText="1"/>
      <protection/>
    </xf>
    <xf numFmtId="3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NumberFormat="1" applyFont="1" applyFill="1" applyBorder="1" applyAlignment="1" applyProtection="1">
      <alignment vertical="center" wrapText="1"/>
      <protection/>
    </xf>
    <xf numFmtId="0" fontId="11" fillId="34" borderId="12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52" fillId="0" borderId="12" xfId="0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>
      <alignment horizontal="left" vertical="center" shrinkToFit="1"/>
    </xf>
    <xf numFmtId="4" fontId="4" fillId="34" borderId="15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180" fontId="0" fillId="0" borderId="0" xfId="0" applyNumberFormat="1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 horizontal="left"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shrinkToFit="1"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left" vertical="center"/>
      <protection/>
    </xf>
    <xf numFmtId="180" fontId="0" fillId="0" borderId="0" xfId="0" applyNumberFormat="1" applyFont="1" applyFill="1" applyAlignment="1">
      <alignment horizontal="left" vertical="center" wrapText="1"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34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horizontal="left"/>
    </xf>
    <xf numFmtId="0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180" fontId="12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4" fillId="0" borderId="18" xfId="0" applyNumberFormat="1" applyFont="1" applyFill="1" applyBorder="1" applyAlignment="1" applyProtection="1">
      <alignment horizontal="right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Fill="1" applyBorder="1" applyAlignment="1" applyProtection="1">
      <alignment horizontal="center" vertical="center" wrapText="1"/>
      <protection/>
    </xf>
    <xf numFmtId="180" fontId="11" fillId="33" borderId="14" xfId="0" applyNumberFormat="1" applyFont="1" applyFill="1" applyBorder="1" applyAlignment="1" applyProtection="1">
      <alignment horizontal="center" vertical="center" wrapText="1"/>
      <protection/>
    </xf>
    <xf numFmtId="18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180" fontId="11" fillId="0" borderId="0" xfId="0" applyNumberFormat="1" applyFont="1" applyFill="1" applyAlignment="1">
      <alignment horizontal="left" vertical="center" wrapText="1"/>
    </xf>
    <xf numFmtId="180" fontId="4" fillId="0" borderId="18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zoomScalePageLayoutView="0" workbookViewId="0" topLeftCell="A1">
      <selection activeCell="D15" sqref="D15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77</v>
      </c>
    </row>
    <row r="2" spans="1:4" ht="16.5" customHeight="1">
      <c r="A2" s="206" t="s">
        <v>78</v>
      </c>
      <c r="B2" s="206"/>
      <c r="C2" s="206"/>
      <c r="D2" s="206"/>
    </row>
    <row r="3" spans="1:4" ht="18" customHeight="1">
      <c r="A3" s="8" t="s">
        <v>434</v>
      </c>
      <c r="B3" s="1"/>
      <c r="C3" s="1"/>
      <c r="D3" s="37" t="s">
        <v>6</v>
      </c>
    </row>
    <row r="4" spans="1:4" ht="18" customHeight="1">
      <c r="A4" s="207" t="s">
        <v>47</v>
      </c>
      <c r="B4" s="207"/>
      <c r="C4" s="208" t="s">
        <v>79</v>
      </c>
      <c r="D4" s="208"/>
    </row>
    <row r="5" spans="1:4" ht="18" customHeight="1">
      <c r="A5" s="3" t="s">
        <v>5</v>
      </c>
      <c r="B5" s="5" t="s">
        <v>31</v>
      </c>
      <c r="C5" s="3" t="s">
        <v>5</v>
      </c>
      <c r="D5" s="5" t="s">
        <v>31</v>
      </c>
    </row>
    <row r="6" spans="1:7" s="20" customFormat="1" ht="18" customHeight="1">
      <c r="A6" s="38" t="s">
        <v>80</v>
      </c>
      <c r="B6" s="24">
        <v>29262726</v>
      </c>
      <c r="C6" s="22" t="s">
        <v>4</v>
      </c>
      <c r="D6" s="25">
        <v>21318474</v>
      </c>
      <c r="E6" s="39"/>
      <c r="F6" s="39"/>
      <c r="G6" s="39"/>
    </row>
    <row r="7" spans="1:7" s="20" customFormat="1" ht="18" customHeight="1">
      <c r="A7" s="38" t="s">
        <v>81</v>
      </c>
      <c r="B7" s="23">
        <v>4179878</v>
      </c>
      <c r="C7" s="22" t="s">
        <v>22</v>
      </c>
      <c r="D7" s="18"/>
      <c r="E7" s="39"/>
      <c r="F7" s="39"/>
      <c r="G7" s="39"/>
    </row>
    <row r="8" spans="1:7" s="20" customFormat="1" ht="18" customHeight="1">
      <c r="A8" s="14" t="s">
        <v>82</v>
      </c>
      <c r="B8" s="18"/>
      <c r="C8" s="22" t="s">
        <v>29</v>
      </c>
      <c r="D8" s="18">
        <v>1790000</v>
      </c>
      <c r="E8" s="39"/>
      <c r="F8" s="39"/>
      <c r="G8" s="39"/>
    </row>
    <row r="9" spans="1:6" s="20" customFormat="1" ht="18" customHeight="1">
      <c r="A9" s="14" t="s">
        <v>83</v>
      </c>
      <c r="B9" s="26"/>
      <c r="C9" s="16" t="s">
        <v>69</v>
      </c>
      <c r="D9" s="18">
        <v>1530000</v>
      </c>
      <c r="E9" s="39"/>
      <c r="F9" s="39"/>
    </row>
    <row r="10" spans="1:6" s="20" customFormat="1" ht="18" customHeight="1">
      <c r="A10" s="14" t="s">
        <v>84</v>
      </c>
      <c r="B10" s="40"/>
      <c r="C10" s="16" t="s">
        <v>56</v>
      </c>
      <c r="D10" s="18">
        <v>100000</v>
      </c>
      <c r="E10" s="39"/>
      <c r="F10" s="39"/>
    </row>
    <row r="11" spans="1:7" s="20" customFormat="1" ht="18" customHeight="1">
      <c r="A11" s="14"/>
      <c r="B11" s="40"/>
      <c r="C11" s="16" t="s">
        <v>46</v>
      </c>
      <c r="D11" s="18">
        <v>1911000</v>
      </c>
      <c r="E11" s="39"/>
      <c r="F11" s="39"/>
      <c r="G11" s="39"/>
    </row>
    <row r="12" spans="1:7" s="20" customFormat="1" ht="18" customHeight="1">
      <c r="A12" s="14"/>
      <c r="B12" s="40"/>
      <c r="C12" s="16" t="s">
        <v>42</v>
      </c>
      <c r="D12" s="18">
        <v>3518866</v>
      </c>
      <c r="E12" s="39"/>
      <c r="F12" s="39"/>
      <c r="G12" s="39"/>
    </row>
    <row r="13" spans="1:7" s="20" customFormat="1" ht="18" customHeight="1">
      <c r="A13" s="14"/>
      <c r="B13" s="40"/>
      <c r="C13" s="16" t="s">
        <v>59</v>
      </c>
      <c r="D13" s="18">
        <v>3859565</v>
      </c>
      <c r="E13" s="39"/>
      <c r="F13" s="39"/>
      <c r="G13" s="39"/>
    </row>
    <row r="14" spans="1:7" s="20" customFormat="1" ht="18" customHeight="1">
      <c r="A14" s="14"/>
      <c r="B14" s="40"/>
      <c r="C14" s="16" t="s">
        <v>61</v>
      </c>
      <c r="D14" s="18">
        <v>4839200</v>
      </c>
      <c r="E14" s="39"/>
      <c r="F14" s="39"/>
      <c r="G14" s="39"/>
    </row>
    <row r="15" spans="1:7" s="20" customFormat="1" ht="18" customHeight="1">
      <c r="A15" s="14"/>
      <c r="B15" s="40"/>
      <c r="C15" s="16" t="s">
        <v>66</v>
      </c>
      <c r="D15" s="18">
        <v>5719878</v>
      </c>
      <c r="E15" s="39"/>
      <c r="F15" s="39"/>
      <c r="G15" s="39"/>
    </row>
    <row r="16" spans="1:6" s="20" customFormat="1" ht="18" customHeight="1">
      <c r="A16" s="14"/>
      <c r="B16" s="40"/>
      <c r="C16" s="16" t="s">
        <v>9</v>
      </c>
      <c r="D16" s="18">
        <v>9939938</v>
      </c>
      <c r="E16" s="39"/>
      <c r="F16" s="39"/>
    </row>
    <row r="17" spans="1:7" s="20" customFormat="1" ht="18" customHeight="1">
      <c r="A17" s="14"/>
      <c r="B17" s="40"/>
      <c r="C17" s="16" t="s">
        <v>57</v>
      </c>
      <c r="D17" s="18">
        <v>130566</v>
      </c>
      <c r="E17" s="39"/>
      <c r="F17" s="39"/>
      <c r="G17" s="39"/>
    </row>
    <row r="18" spans="1:6" s="20" customFormat="1" ht="18" customHeight="1">
      <c r="A18" s="14"/>
      <c r="B18" s="40"/>
      <c r="C18" s="16" t="s">
        <v>68</v>
      </c>
      <c r="D18" s="18">
        <v>1350000</v>
      </c>
      <c r="E18" s="39"/>
      <c r="F18" s="39"/>
    </row>
    <row r="19" spans="1:8" s="20" customFormat="1" ht="18" customHeight="1">
      <c r="A19" s="14"/>
      <c r="B19" s="40"/>
      <c r="C19" s="16" t="s">
        <v>26</v>
      </c>
      <c r="D19" s="18">
        <v>240000</v>
      </c>
      <c r="E19" s="39"/>
      <c r="F19" s="39"/>
      <c r="H19" s="39"/>
    </row>
    <row r="20" spans="1:9" s="20" customFormat="1" ht="18" customHeight="1">
      <c r="A20" s="195" t="s">
        <v>412</v>
      </c>
      <c r="B20" s="40"/>
      <c r="C20" s="16" t="s">
        <v>64</v>
      </c>
      <c r="D20" s="18"/>
      <c r="E20" s="39"/>
      <c r="F20" s="39"/>
      <c r="G20" s="39"/>
      <c r="H20" s="39"/>
      <c r="I20" s="39"/>
    </row>
    <row r="21" spans="1:9" s="20" customFormat="1" ht="18" customHeight="1">
      <c r="A21" s="14"/>
      <c r="B21" s="40"/>
      <c r="C21" s="16" t="s">
        <v>8</v>
      </c>
      <c r="D21" s="18"/>
      <c r="E21" s="39"/>
      <c r="F21" s="39"/>
      <c r="G21" s="39"/>
      <c r="I21" s="39"/>
    </row>
    <row r="22" spans="1:9" s="20" customFormat="1" ht="18" customHeight="1">
      <c r="A22" s="14"/>
      <c r="B22" s="40"/>
      <c r="C22" s="16" t="s">
        <v>2</v>
      </c>
      <c r="D22" s="18">
        <v>900000</v>
      </c>
      <c r="E22" s="39"/>
      <c r="F22" s="39"/>
      <c r="G22" s="39"/>
      <c r="I22" s="39"/>
    </row>
    <row r="23" spans="1:9" s="20" customFormat="1" ht="18" customHeight="1">
      <c r="A23" s="14"/>
      <c r="B23" s="41"/>
      <c r="C23" s="145" t="s">
        <v>413</v>
      </c>
      <c r="D23" s="18">
        <v>213600</v>
      </c>
      <c r="E23" s="39"/>
      <c r="F23" s="39"/>
      <c r="H23" s="39"/>
      <c r="I23" s="39"/>
    </row>
    <row r="24" spans="1:9" s="20" customFormat="1" ht="18" customHeight="1">
      <c r="A24" s="14"/>
      <c r="B24" s="41"/>
      <c r="C24" s="144" t="s">
        <v>414</v>
      </c>
      <c r="D24" s="18">
        <v>580000</v>
      </c>
      <c r="E24" s="39"/>
      <c r="F24" s="39"/>
      <c r="H24" s="39"/>
      <c r="I24" s="39"/>
    </row>
    <row r="25" spans="1:8" s="20" customFormat="1" ht="18" customHeight="1">
      <c r="A25" s="14" t="s">
        <v>85</v>
      </c>
      <c r="B25" s="42">
        <f>SUM(B6:B24)</f>
        <v>33442604</v>
      </c>
      <c r="C25" s="22" t="s">
        <v>14</v>
      </c>
      <c r="D25" s="43">
        <f>SUM(D6:D24)</f>
        <v>57941087</v>
      </c>
      <c r="E25" s="39"/>
      <c r="F25" s="39"/>
      <c r="G25" s="39"/>
      <c r="H25" s="39"/>
    </row>
    <row r="26" spans="1:5" s="20" customFormat="1" ht="18" customHeight="1">
      <c r="A26" s="14" t="s">
        <v>86</v>
      </c>
      <c r="B26" s="40">
        <v>24498483</v>
      </c>
      <c r="C26" s="45" t="s">
        <v>54</v>
      </c>
      <c r="D26" s="18"/>
      <c r="E26" s="39"/>
    </row>
    <row r="27" spans="1:6" ht="18" customHeight="1">
      <c r="A27" s="14" t="s">
        <v>87</v>
      </c>
      <c r="B27" s="25"/>
      <c r="C27" s="46"/>
      <c r="D27" s="47"/>
      <c r="E27" s="48"/>
      <c r="F27" s="48"/>
    </row>
    <row r="28" spans="1:6" s="20" customFormat="1" ht="18" customHeight="1">
      <c r="A28" s="49" t="s">
        <v>73</v>
      </c>
      <c r="B28" s="50">
        <f>SUM(B25:B27)</f>
        <v>57941087</v>
      </c>
      <c r="C28" s="28" t="s">
        <v>15</v>
      </c>
      <c r="D28" s="43">
        <f>D25</f>
        <v>57941087</v>
      </c>
      <c r="E28" s="39"/>
      <c r="F28" s="39"/>
    </row>
    <row r="29" spans="2:6" ht="18" customHeight="1">
      <c r="B29" s="48"/>
      <c r="D29" s="48"/>
      <c r="E29" s="48"/>
      <c r="F29" s="48"/>
    </row>
    <row r="30" spans="2:5" ht="18" customHeight="1">
      <c r="B30" s="48"/>
      <c r="C30" s="48"/>
      <c r="D30" s="48"/>
      <c r="E30" s="48"/>
    </row>
    <row r="31" ht="18" customHeight="1">
      <c r="C31" s="48"/>
    </row>
    <row r="32" ht="18" customHeight="1">
      <c r="C32" s="48"/>
    </row>
    <row r="33" spans="3:4" ht="18" customHeight="1">
      <c r="C33" s="48"/>
      <c r="D33" s="48"/>
    </row>
    <row r="34" ht="18" customHeight="1">
      <c r="D34" s="48"/>
    </row>
    <row r="35" spans="2:4" ht="18" customHeight="1">
      <c r="B35" s="48"/>
      <c r="D35" s="4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8" style="6" customWidth="1"/>
    <col min="2" max="2" width="19.66015625" style="6" customWidth="1"/>
    <col min="3" max="3" width="16.83203125" style="6" customWidth="1"/>
    <col min="4" max="4" width="20.66015625" style="6" bestFit="1" customWidth="1"/>
    <col min="5" max="5" width="15.5" style="6" customWidth="1"/>
    <col min="6" max="6" width="12.33203125" style="6" customWidth="1"/>
    <col min="7" max="7" width="14" style="6" customWidth="1"/>
    <col min="8" max="8" width="16" style="153" customWidth="1"/>
    <col min="9" max="9" width="11.16015625" style="6" customWidth="1"/>
    <col min="10" max="10" width="12.33203125" style="6" customWidth="1"/>
    <col min="11" max="11" width="15.16015625" style="6" customWidth="1"/>
    <col min="12" max="12" width="12.83203125" style="6" customWidth="1"/>
    <col min="13" max="13" width="10.16015625" style="6" customWidth="1"/>
    <col min="14" max="16" width="12" style="6" customWidth="1"/>
    <col min="17" max="16384" width="9.16015625" style="6" customWidth="1"/>
  </cols>
  <sheetData>
    <row r="1" spans="1:16" ht="18.75" customHeight="1">
      <c r="A1" s="90"/>
      <c r="B1" s="74"/>
      <c r="C1" s="74"/>
      <c r="D1" s="74"/>
      <c r="E1" s="74"/>
      <c r="F1" s="74"/>
      <c r="G1" s="74"/>
      <c r="H1" s="148"/>
      <c r="I1" s="74"/>
      <c r="J1" s="74"/>
      <c r="K1" s="74"/>
      <c r="L1" s="250" t="s">
        <v>287</v>
      </c>
      <c r="M1" s="250"/>
      <c r="N1" s="76"/>
      <c r="O1" s="77"/>
      <c r="P1" s="77"/>
    </row>
    <row r="2" spans="1:16" ht="22.5" customHeight="1">
      <c r="A2" s="248" t="s">
        <v>415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76"/>
      <c r="O2" s="77"/>
      <c r="P2" s="77"/>
    </row>
    <row r="3" spans="1:16" ht="15" customHeight="1">
      <c r="A3" s="259" t="s">
        <v>432</v>
      </c>
      <c r="B3" s="260"/>
      <c r="C3" s="261"/>
      <c r="D3" s="261"/>
      <c r="E3" s="91"/>
      <c r="F3" s="91"/>
      <c r="G3" s="92"/>
      <c r="H3" s="149"/>
      <c r="I3" s="92"/>
      <c r="J3" s="74"/>
      <c r="K3" s="74"/>
      <c r="L3" s="74"/>
      <c r="M3" s="93" t="s">
        <v>288</v>
      </c>
      <c r="N3" s="76"/>
      <c r="O3" s="77"/>
      <c r="P3" s="77"/>
    </row>
    <row r="4" spans="1:16" ht="18.75" customHeight="1">
      <c r="A4" s="229" t="s">
        <v>232</v>
      </c>
      <c r="B4" s="226" t="s">
        <v>233</v>
      </c>
      <c r="C4" s="226" t="s">
        <v>90</v>
      </c>
      <c r="D4" s="226" t="s">
        <v>91</v>
      </c>
      <c r="E4" s="226"/>
      <c r="F4" s="226"/>
      <c r="G4" s="226"/>
      <c r="H4" s="226"/>
      <c r="I4" s="226"/>
      <c r="J4" s="226" t="s">
        <v>92</v>
      </c>
      <c r="K4" s="226" t="s">
        <v>86</v>
      </c>
      <c r="L4" s="226" t="s">
        <v>87</v>
      </c>
      <c r="M4" s="226" t="s">
        <v>289</v>
      </c>
      <c r="N4" s="94"/>
      <c r="O4" s="94"/>
      <c r="P4" s="76"/>
    </row>
    <row r="5" spans="1:16" ht="54.75" customHeight="1">
      <c r="A5" s="229"/>
      <c r="B5" s="226"/>
      <c r="C5" s="230"/>
      <c r="D5" s="53" t="s">
        <v>95</v>
      </c>
      <c r="E5" s="53" t="s">
        <v>96</v>
      </c>
      <c r="F5" s="53" t="s">
        <v>290</v>
      </c>
      <c r="G5" s="53" t="s">
        <v>291</v>
      </c>
      <c r="H5" s="150" t="s">
        <v>292</v>
      </c>
      <c r="I5" s="62" t="s">
        <v>293</v>
      </c>
      <c r="J5" s="230"/>
      <c r="K5" s="230"/>
      <c r="L5" s="226"/>
      <c r="M5" s="230"/>
      <c r="N5" s="94"/>
      <c r="O5" s="94"/>
      <c r="P5" s="77"/>
    </row>
    <row r="6" spans="1:15" ht="22.5" customHeight="1">
      <c r="A6" s="95"/>
      <c r="B6" s="96" t="s">
        <v>18</v>
      </c>
      <c r="C6" s="55">
        <f>SUM(E6:M6)</f>
        <v>57941087</v>
      </c>
      <c r="D6" s="55">
        <f>SUM(E6:I6)</f>
        <v>33442604</v>
      </c>
      <c r="E6" s="55">
        <f>E7+E21+E49+E61+E66+E79+E96+E99+E108</f>
        <v>12933914</v>
      </c>
      <c r="F6" s="55">
        <f aca="true" t="shared" si="0" ref="F6:M6">F7+F21+F49+F61+F66+F79+F96+F99+F108</f>
        <v>0</v>
      </c>
      <c r="G6" s="55">
        <f t="shared" si="0"/>
        <v>4179878</v>
      </c>
      <c r="H6" s="151">
        <f t="shared" si="0"/>
        <v>16328812</v>
      </c>
      <c r="I6" s="55">
        <f t="shared" si="0"/>
        <v>0</v>
      </c>
      <c r="J6" s="55"/>
      <c r="K6" s="55">
        <f>K7+K21+K49+K61+K66+K79+K96+K99+K108</f>
        <v>24498483</v>
      </c>
      <c r="L6" s="55">
        <f t="shared" si="0"/>
        <v>0</v>
      </c>
      <c r="M6" s="55">
        <f t="shared" si="0"/>
        <v>0</v>
      </c>
      <c r="N6" s="97"/>
      <c r="O6" s="89"/>
    </row>
    <row r="7" spans="1:16" s="65" customFormat="1" ht="20.25" customHeight="1">
      <c r="A7" s="86">
        <v>301</v>
      </c>
      <c r="B7" s="84" t="s">
        <v>37</v>
      </c>
      <c r="C7" s="55">
        <f aca="true" t="shared" si="1" ref="C7:C70">SUM(E7:M7)</f>
        <v>12182675</v>
      </c>
      <c r="D7" s="55">
        <f aca="true" t="shared" si="2" ref="D7:D70">SUM(E7:I7)</f>
        <v>8618752</v>
      </c>
      <c r="E7" s="55">
        <f aca="true" t="shared" si="3" ref="E7:M7">SUM(E8:E20)</f>
        <v>8618752</v>
      </c>
      <c r="F7" s="55">
        <f t="shared" si="3"/>
        <v>0</v>
      </c>
      <c r="G7" s="55">
        <f t="shared" si="3"/>
        <v>0</v>
      </c>
      <c r="H7" s="151">
        <f t="shared" si="3"/>
        <v>0</v>
      </c>
      <c r="I7" s="55">
        <f t="shared" si="3"/>
        <v>0</v>
      </c>
      <c r="J7" s="55"/>
      <c r="K7" s="55">
        <f>SUM(K8:K20)</f>
        <v>3563923</v>
      </c>
      <c r="L7" s="55">
        <f t="shared" si="3"/>
        <v>0</v>
      </c>
      <c r="M7" s="55">
        <f t="shared" si="3"/>
        <v>0</v>
      </c>
      <c r="N7" s="98"/>
      <c r="O7" s="98"/>
      <c r="P7" s="82"/>
    </row>
    <row r="8" spans="1:16" ht="20.25" customHeight="1">
      <c r="A8" s="99">
        <v>30101</v>
      </c>
      <c r="B8" s="85" t="s">
        <v>235</v>
      </c>
      <c r="C8" s="55">
        <f t="shared" si="1"/>
        <v>1684644</v>
      </c>
      <c r="D8" s="55">
        <f t="shared" si="2"/>
        <v>1684644</v>
      </c>
      <c r="E8" s="57">
        <v>1684644</v>
      </c>
      <c r="F8" s="57"/>
      <c r="G8" s="57"/>
      <c r="H8" s="147"/>
      <c r="I8" s="57"/>
      <c r="J8" s="57"/>
      <c r="K8" s="57"/>
      <c r="L8" s="57"/>
      <c r="M8" s="57">
        <v>0</v>
      </c>
      <c r="N8" s="94"/>
      <c r="O8" s="100"/>
      <c r="P8" s="77"/>
    </row>
    <row r="9" spans="1:16" ht="20.25" customHeight="1">
      <c r="A9" s="99">
        <v>30102</v>
      </c>
      <c r="B9" s="85" t="s">
        <v>236</v>
      </c>
      <c r="C9" s="55">
        <f t="shared" si="1"/>
        <v>1505400</v>
      </c>
      <c r="D9" s="55">
        <f t="shared" si="2"/>
        <v>1505400</v>
      </c>
      <c r="E9" s="57">
        <v>1505400</v>
      </c>
      <c r="F9" s="57"/>
      <c r="G9" s="57"/>
      <c r="H9" s="147"/>
      <c r="I9" s="57"/>
      <c r="J9" s="57"/>
      <c r="K9" s="57"/>
      <c r="L9" s="57"/>
      <c r="M9" s="57">
        <v>0</v>
      </c>
      <c r="N9" s="94"/>
      <c r="O9" s="100"/>
      <c r="P9" s="77"/>
    </row>
    <row r="10" spans="1:16" ht="20.25" customHeight="1">
      <c r="A10" s="99">
        <v>30103</v>
      </c>
      <c r="B10" s="85" t="s">
        <v>237</v>
      </c>
      <c r="C10" s="55">
        <f t="shared" si="1"/>
        <v>4120000</v>
      </c>
      <c r="D10" s="55">
        <f t="shared" si="2"/>
        <v>3120000</v>
      </c>
      <c r="E10" s="57">
        <v>3120000</v>
      </c>
      <c r="F10" s="57"/>
      <c r="G10" s="57"/>
      <c r="H10" s="147"/>
      <c r="I10" s="57"/>
      <c r="J10" s="57"/>
      <c r="K10" s="57">
        <v>1000000</v>
      </c>
      <c r="L10" s="57"/>
      <c r="M10" s="57">
        <v>0</v>
      </c>
      <c r="N10" s="94"/>
      <c r="O10" s="100"/>
      <c r="P10" s="77"/>
    </row>
    <row r="11" spans="1:16" ht="20.25" customHeight="1">
      <c r="A11" s="99">
        <v>30106</v>
      </c>
      <c r="B11" s="85" t="s">
        <v>238</v>
      </c>
      <c r="C11" s="55">
        <f t="shared" si="1"/>
        <v>0</v>
      </c>
      <c r="D11" s="55">
        <f t="shared" si="2"/>
        <v>0</v>
      </c>
      <c r="E11" s="57"/>
      <c r="F11" s="57"/>
      <c r="G11" s="57"/>
      <c r="H11" s="147"/>
      <c r="I11" s="57"/>
      <c r="J11" s="57"/>
      <c r="K11" s="57"/>
      <c r="L11" s="57"/>
      <c r="M11" s="57">
        <v>0</v>
      </c>
      <c r="N11" s="94"/>
      <c r="O11" s="100"/>
      <c r="P11" s="77"/>
    </row>
    <row r="12" spans="1:16" ht="20.25" customHeight="1">
      <c r="A12" s="99">
        <v>30107</v>
      </c>
      <c r="B12" s="85" t="s">
        <v>239</v>
      </c>
      <c r="C12" s="55">
        <f t="shared" si="1"/>
        <v>451200</v>
      </c>
      <c r="D12" s="55">
        <f t="shared" si="2"/>
        <v>451200</v>
      </c>
      <c r="E12" s="57">
        <v>451200</v>
      </c>
      <c r="F12" s="57"/>
      <c r="G12" s="57"/>
      <c r="H12" s="147"/>
      <c r="I12" s="57"/>
      <c r="J12" s="57"/>
      <c r="K12" s="57"/>
      <c r="L12" s="57"/>
      <c r="M12" s="57">
        <v>0</v>
      </c>
      <c r="N12" s="94"/>
      <c r="O12" s="100"/>
      <c r="P12" s="77"/>
    </row>
    <row r="13" spans="1:16" ht="31.5" customHeight="1">
      <c r="A13" s="99">
        <v>30108</v>
      </c>
      <c r="B13" s="85" t="s">
        <v>240</v>
      </c>
      <c r="C13" s="55">
        <f t="shared" si="1"/>
        <v>887442</v>
      </c>
      <c r="D13" s="55">
        <f t="shared" si="2"/>
        <v>595326</v>
      </c>
      <c r="E13" s="57">
        <v>595326</v>
      </c>
      <c r="F13" s="57"/>
      <c r="G13" s="57"/>
      <c r="H13" s="147"/>
      <c r="I13" s="57"/>
      <c r="J13" s="57"/>
      <c r="K13" s="57">
        <v>292116</v>
      </c>
      <c r="L13" s="57"/>
      <c r="M13" s="57">
        <v>0</v>
      </c>
      <c r="N13" s="94"/>
      <c r="O13" s="100"/>
      <c r="P13" s="77"/>
    </row>
    <row r="14" spans="1:16" ht="20.25" customHeight="1">
      <c r="A14" s="99">
        <v>30109</v>
      </c>
      <c r="B14" s="85" t="s">
        <v>241</v>
      </c>
      <c r="C14" s="55">
        <f t="shared" si="1"/>
        <v>69424</v>
      </c>
      <c r="D14" s="55">
        <f t="shared" si="2"/>
        <v>69424</v>
      </c>
      <c r="E14" s="57">
        <v>69424</v>
      </c>
      <c r="F14" s="57"/>
      <c r="G14" s="57"/>
      <c r="H14" s="147"/>
      <c r="I14" s="57"/>
      <c r="J14" s="57"/>
      <c r="K14" s="57"/>
      <c r="L14" s="57"/>
      <c r="M14" s="57">
        <v>0</v>
      </c>
      <c r="N14" s="94"/>
      <c r="O14" s="100"/>
      <c r="P14" s="77"/>
    </row>
    <row r="15" spans="1:16" ht="20.25" customHeight="1">
      <c r="A15" s="99">
        <v>30110</v>
      </c>
      <c r="B15" s="85" t="s">
        <v>242</v>
      </c>
      <c r="C15" s="55">
        <f t="shared" si="1"/>
        <v>236244</v>
      </c>
      <c r="D15" s="55">
        <f t="shared" si="2"/>
        <v>236244</v>
      </c>
      <c r="E15" s="57">
        <v>236244</v>
      </c>
      <c r="F15" s="57"/>
      <c r="G15" s="57"/>
      <c r="H15" s="147"/>
      <c r="I15" s="57"/>
      <c r="J15" s="57"/>
      <c r="K15" s="57"/>
      <c r="L15" s="57"/>
      <c r="M15" s="57">
        <v>0</v>
      </c>
      <c r="N15" s="94"/>
      <c r="O15" s="100"/>
      <c r="P15" s="77"/>
    </row>
    <row r="16" spans="1:16" ht="20.25" customHeight="1">
      <c r="A16" s="99">
        <v>30111</v>
      </c>
      <c r="B16" s="85" t="s">
        <v>243</v>
      </c>
      <c r="C16" s="55">
        <f t="shared" si="1"/>
        <v>145000</v>
      </c>
      <c r="D16" s="55">
        <f t="shared" si="2"/>
        <v>145000</v>
      </c>
      <c r="E16" s="57">
        <v>145000</v>
      </c>
      <c r="F16" s="57"/>
      <c r="G16" s="57"/>
      <c r="H16" s="147"/>
      <c r="I16" s="57"/>
      <c r="J16" s="57"/>
      <c r="K16" s="57"/>
      <c r="L16" s="57"/>
      <c r="M16" s="57">
        <v>0</v>
      </c>
      <c r="N16" s="94"/>
      <c r="O16" s="100"/>
      <c r="P16" s="77"/>
    </row>
    <row r="17" spans="1:16" ht="20.25" customHeight="1">
      <c r="A17" s="99">
        <v>30112</v>
      </c>
      <c r="B17" s="85" t="s">
        <v>244</v>
      </c>
      <c r="C17" s="55">
        <f t="shared" si="1"/>
        <v>183321</v>
      </c>
      <c r="D17" s="55">
        <f t="shared" si="2"/>
        <v>11514</v>
      </c>
      <c r="E17" s="57">
        <v>11514</v>
      </c>
      <c r="F17" s="57"/>
      <c r="G17" s="57"/>
      <c r="H17" s="147"/>
      <c r="I17" s="57"/>
      <c r="J17" s="57"/>
      <c r="K17" s="57">
        <v>171807</v>
      </c>
      <c r="L17" s="57"/>
      <c r="M17" s="57">
        <v>0</v>
      </c>
      <c r="N17" s="94"/>
      <c r="O17" s="100"/>
      <c r="P17" s="77"/>
    </row>
    <row r="18" spans="1:16" ht="20.25" customHeight="1">
      <c r="A18" s="99">
        <v>30113</v>
      </c>
      <c r="B18" s="85" t="s">
        <v>245</v>
      </c>
      <c r="C18" s="55">
        <f t="shared" si="1"/>
        <v>900000</v>
      </c>
      <c r="D18" s="55">
        <f t="shared" si="2"/>
        <v>800000</v>
      </c>
      <c r="E18" s="57">
        <v>800000</v>
      </c>
      <c r="F18" s="57"/>
      <c r="G18" s="57"/>
      <c r="H18" s="147"/>
      <c r="I18" s="57"/>
      <c r="J18" s="57"/>
      <c r="K18" s="57">
        <v>100000</v>
      </c>
      <c r="L18" s="57"/>
      <c r="M18" s="57">
        <v>0</v>
      </c>
      <c r="N18" s="94"/>
      <c r="O18" s="100"/>
      <c r="P18" s="77"/>
    </row>
    <row r="19" spans="1:16" ht="20.25" customHeight="1">
      <c r="A19" s="99">
        <v>30114</v>
      </c>
      <c r="B19" s="85" t="s">
        <v>246</v>
      </c>
      <c r="C19" s="55">
        <f t="shared" si="1"/>
        <v>0</v>
      </c>
      <c r="D19" s="55">
        <f t="shared" si="2"/>
        <v>0</v>
      </c>
      <c r="E19" s="57"/>
      <c r="F19" s="57"/>
      <c r="G19" s="57"/>
      <c r="H19" s="147"/>
      <c r="I19" s="57"/>
      <c r="J19" s="57"/>
      <c r="K19" s="57"/>
      <c r="L19" s="57"/>
      <c r="M19" s="57">
        <v>0</v>
      </c>
      <c r="N19" s="94"/>
      <c r="O19" s="100"/>
      <c r="P19" s="77"/>
    </row>
    <row r="20" spans="1:16" ht="20.25" customHeight="1">
      <c r="A20" s="99">
        <v>30199</v>
      </c>
      <c r="B20" s="85" t="s">
        <v>247</v>
      </c>
      <c r="C20" s="55">
        <f t="shared" si="1"/>
        <v>2000000</v>
      </c>
      <c r="D20" s="55">
        <f t="shared" si="2"/>
        <v>0</v>
      </c>
      <c r="E20" s="57"/>
      <c r="F20" s="57"/>
      <c r="G20" s="57"/>
      <c r="H20" s="147"/>
      <c r="I20" s="57"/>
      <c r="J20" s="57"/>
      <c r="K20" s="57">
        <v>2000000</v>
      </c>
      <c r="L20" s="57"/>
      <c r="M20" s="57">
        <v>0</v>
      </c>
      <c r="N20" s="94"/>
      <c r="O20" s="100"/>
      <c r="P20" s="77"/>
    </row>
    <row r="21" spans="1:16" s="65" customFormat="1" ht="20.25" customHeight="1">
      <c r="A21" s="86">
        <v>302</v>
      </c>
      <c r="B21" s="86" t="s">
        <v>45</v>
      </c>
      <c r="C21" s="55">
        <f t="shared" si="1"/>
        <v>9275630</v>
      </c>
      <c r="D21" s="55">
        <f t="shared" si="2"/>
        <v>4980000</v>
      </c>
      <c r="E21" s="55">
        <f>SUM(E22:E48)</f>
        <v>3880162</v>
      </c>
      <c r="F21" s="55">
        <f>SUM(F22:F48)</f>
        <v>0</v>
      </c>
      <c r="G21" s="55">
        <f>SUM(G22:G48)</f>
        <v>0</v>
      </c>
      <c r="H21" s="151">
        <f>SUM(H22:H48)</f>
        <v>1099838</v>
      </c>
      <c r="I21" s="55">
        <f>SUM(I22:I48)</f>
        <v>0</v>
      </c>
      <c r="J21" s="55"/>
      <c r="K21" s="55">
        <f>SUM(K22:K48)</f>
        <v>4295630</v>
      </c>
      <c r="L21" s="55">
        <f>SUM(L22:L48)</f>
        <v>0</v>
      </c>
      <c r="M21" s="55">
        <f>SUM(M22:M48)</f>
        <v>0</v>
      </c>
      <c r="N21" s="98"/>
      <c r="O21" s="101"/>
      <c r="P21" s="82"/>
    </row>
    <row r="22" spans="1:16" ht="20.25" customHeight="1">
      <c r="A22" s="102">
        <v>30201</v>
      </c>
      <c r="B22" s="85" t="s">
        <v>248</v>
      </c>
      <c r="C22" s="55">
        <f t="shared" si="1"/>
        <v>350000</v>
      </c>
      <c r="D22" s="55">
        <f t="shared" si="2"/>
        <v>350000</v>
      </c>
      <c r="E22" s="57">
        <v>350000</v>
      </c>
      <c r="F22" s="57"/>
      <c r="G22" s="57"/>
      <c r="H22" s="147"/>
      <c r="I22" s="57"/>
      <c r="J22" s="57"/>
      <c r="K22" s="57"/>
      <c r="L22" s="57"/>
      <c r="M22" s="57">
        <v>0</v>
      </c>
      <c r="N22" s="94"/>
      <c r="O22" s="100"/>
      <c r="P22" s="77"/>
    </row>
    <row r="23" spans="1:16" ht="20.25" customHeight="1">
      <c r="A23" s="102">
        <v>30202</v>
      </c>
      <c r="B23" s="85" t="s">
        <v>249</v>
      </c>
      <c r="C23" s="55">
        <f t="shared" si="1"/>
        <v>0</v>
      </c>
      <c r="D23" s="55">
        <f t="shared" si="2"/>
        <v>0</v>
      </c>
      <c r="E23" s="57"/>
      <c r="F23" s="57"/>
      <c r="G23" s="57"/>
      <c r="H23" s="147"/>
      <c r="I23" s="57"/>
      <c r="J23" s="57"/>
      <c r="K23" s="57"/>
      <c r="L23" s="57"/>
      <c r="M23" s="57">
        <v>0</v>
      </c>
      <c r="N23" s="94"/>
      <c r="O23" s="100"/>
      <c r="P23" s="77"/>
    </row>
    <row r="24" spans="1:16" ht="20.25" customHeight="1">
      <c r="A24" s="102">
        <v>30203</v>
      </c>
      <c r="B24" s="85" t="s">
        <v>250</v>
      </c>
      <c r="C24" s="55">
        <f t="shared" si="1"/>
        <v>50000</v>
      </c>
      <c r="D24" s="55">
        <f t="shared" si="2"/>
        <v>50000</v>
      </c>
      <c r="E24" s="57">
        <v>50000</v>
      </c>
      <c r="F24" s="57"/>
      <c r="G24" s="57"/>
      <c r="H24" s="147"/>
      <c r="I24" s="57"/>
      <c r="J24" s="57"/>
      <c r="K24" s="57"/>
      <c r="L24" s="57"/>
      <c r="M24" s="57">
        <v>0</v>
      </c>
      <c r="N24" s="94"/>
      <c r="O24" s="100"/>
      <c r="P24" s="77"/>
    </row>
    <row r="25" spans="1:16" ht="20.25" customHeight="1">
      <c r="A25" s="102">
        <v>30204</v>
      </c>
      <c r="B25" s="85" t="s">
        <v>251</v>
      </c>
      <c r="C25" s="55">
        <f t="shared" si="1"/>
        <v>0</v>
      </c>
      <c r="D25" s="55">
        <f t="shared" si="2"/>
        <v>0</v>
      </c>
      <c r="E25" s="57"/>
      <c r="F25" s="57"/>
      <c r="G25" s="57"/>
      <c r="H25" s="147"/>
      <c r="I25" s="57"/>
      <c r="J25" s="57"/>
      <c r="K25" s="57"/>
      <c r="L25" s="57"/>
      <c r="M25" s="57">
        <v>0</v>
      </c>
      <c r="N25" s="94"/>
      <c r="O25" s="100"/>
      <c r="P25" s="77"/>
    </row>
    <row r="26" spans="1:16" ht="20.25" customHeight="1">
      <c r="A26" s="102">
        <v>30205</v>
      </c>
      <c r="B26" s="85" t="s">
        <v>252</v>
      </c>
      <c r="C26" s="55">
        <f t="shared" si="1"/>
        <v>35000</v>
      </c>
      <c r="D26" s="55">
        <f t="shared" si="2"/>
        <v>35000</v>
      </c>
      <c r="E26" s="57">
        <v>35000</v>
      </c>
      <c r="F26" s="57"/>
      <c r="G26" s="57"/>
      <c r="H26" s="147"/>
      <c r="I26" s="57"/>
      <c r="J26" s="57"/>
      <c r="K26" s="57"/>
      <c r="L26" s="57"/>
      <c r="M26" s="57">
        <v>0</v>
      </c>
      <c r="N26" s="94"/>
      <c r="O26" s="100"/>
      <c r="P26" s="77"/>
    </row>
    <row r="27" spans="1:16" ht="20.25" customHeight="1">
      <c r="A27" s="102">
        <v>30206</v>
      </c>
      <c r="B27" s="85" t="s">
        <v>253</v>
      </c>
      <c r="C27" s="55">
        <f t="shared" si="1"/>
        <v>300000</v>
      </c>
      <c r="D27" s="55">
        <f t="shared" si="2"/>
        <v>300000</v>
      </c>
      <c r="E27" s="57">
        <v>300000</v>
      </c>
      <c r="F27" s="57"/>
      <c r="G27" s="57"/>
      <c r="H27" s="147"/>
      <c r="I27" s="57"/>
      <c r="J27" s="57"/>
      <c r="K27" s="57"/>
      <c r="L27" s="57"/>
      <c r="M27" s="57">
        <v>0</v>
      </c>
      <c r="N27" s="94"/>
      <c r="O27" s="100"/>
      <c r="P27" s="77"/>
    </row>
    <row r="28" spans="1:16" ht="20.25" customHeight="1">
      <c r="A28" s="102">
        <v>30207</v>
      </c>
      <c r="B28" s="85" t="s">
        <v>254</v>
      </c>
      <c r="C28" s="55">
        <f t="shared" si="1"/>
        <v>10000</v>
      </c>
      <c r="D28" s="55">
        <f t="shared" si="2"/>
        <v>10000</v>
      </c>
      <c r="E28" s="57">
        <v>10000</v>
      </c>
      <c r="F28" s="57"/>
      <c r="G28" s="57"/>
      <c r="H28" s="147"/>
      <c r="I28" s="57"/>
      <c r="J28" s="57"/>
      <c r="K28" s="57"/>
      <c r="L28" s="57"/>
      <c r="M28" s="57">
        <v>0</v>
      </c>
      <c r="N28" s="94"/>
      <c r="O28" s="100"/>
      <c r="P28" s="77"/>
    </row>
    <row r="29" spans="1:16" ht="20.25" customHeight="1">
      <c r="A29" s="102">
        <v>30208</v>
      </c>
      <c r="B29" s="85" t="s">
        <v>255</v>
      </c>
      <c r="C29" s="55">
        <f t="shared" si="1"/>
        <v>0</v>
      </c>
      <c r="D29" s="55">
        <f t="shared" si="2"/>
        <v>0</v>
      </c>
      <c r="E29" s="57"/>
      <c r="F29" s="57"/>
      <c r="G29" s="57"/>
      <c r="H29" s="147"/>
      <c r="I29" s="57"/>
      <c r="J29" s="57"/>
      <c r="K29" s="57"/>
      <c r="L29" s="57"/>
      <c r="M29" s="57">
        <v>0</v>
      </c>
      <c r="N29" s="94"/>
      <c r="O29" s="100"/>
      <c r="P29" s="77"/>
    </row>
    <row r="30" spans="1:16" ht="20.25" customHeight="1">
      <c r="A30" s="102">
        <v>30209</v>
      </c>
      <c r="B30" s="85" t="s">
        <v>256</v>
      </c>
      <c r="C30" s="55">
        <f t="shared" si="1"/>
        <v>0</v>
      </c>
      <c r="D30" s="55">
        <f t="shared" si="2"/>
        <v>0</v>
      </c>
      <c r="E30" s="57"/>
      <c r="F30" s="57"/>
      <c r="G30" s="57"/>
      <c r="H30" s="147"/>
      <c r="I30" s="57"/>
      <c r="J30" s="57"/>
      <c r="K30" s="57"/>
      <c r="L30" s="57"/>
      <c r="M30" s="57">
        <v>0</v>
      </c>
      <c r="N30" s="94"/>
      <c r="O30" s="100"/>
      <c r="P30" s="77"/>
    </row>
    <row r="31" spans="1:16" ht="20.25" customHeight="1">
      <c r="A31" s="102">
        <v>30211</v>
      </c>
      <c r="B31" s="85" t="s">
        <v>257</v>
      </c>
      <c r="C31" s="55">
        <f t="shared" si="1"/>
        <v>50000</v>
      </c>
      <c r="D31" s="55">
        <f t="shared" si="2"/>
        <v>50000</v>
      </c>
      <c r="E31" s="57">
        <v>50000</v>
      </c>
      <c r="F31" s="57"/>
      <c r="G31" s="57"/>
      <c r="H31" s="147"/>
      <c r="I31" s="57"/>
      <c r="J31" s="57"/>
      <c r="K31" s="57"/>
      <c r="L31" s="57"/>
      <c r="M31" s="57">
        <v>0</v>
      </c>
      <c r="N31" s="94"/>
      <c r="O31" s="100"/>
      <c r="P31" s="77"/>
    </row>
    <row r="32" spans="1:16" ht="20.25" customHeight="1">
      <c r="A32" s="102">
        <v>30212</v>
      </c>
      <c r="B32" s="103" t="s">
        <v>258</v>
      </c>
      <c r="C32" s="55">
        <f t="shared" si="1"/>
        <v>0</v>
      </c>
      <c r="D32" s="55">
        <f t="shared" si="2"/>
        <v>0</v>
      </c>
      <c r="E32" s="57"/>
      <c r="F32" s="57"/>
      <c r="G32" s="57"/>
      <c r="H32" s="147"/>
      <c r="I32" s="57"/>
      <c r="J32" s="57"/>
      <c r="K32" s="57"/>
      <c r="L32" s="57"/>
      <c r="M32" s="57">
        <v>0</v>
      </c>
      <c r="N32" s="94"/>
      <c r="O32" s="100"/>
      <c r="P32" s="77"/>
    </row>
    <row r="33" spans="1:16" ht="20.25" customHeight="1">
      <c r="A33" s="102">
        <v>30213</v>
      </c>
      <c r="B33" s="85" t="s">
        <v>259</v>
      </c>
      <c r="C33" s="55">
        <f t="shared" si="1"/>
        <v>100000</v>
      </c>
      <c r="D33" s="55">
        <f t="shared" si="2"/>
        <v>100000</v>
      </c>
      <c r="E33" s="57">
        <v>100000</v>
      </c>
      <c r="F33" s="57"/>
      <c r="G33" s="57"/>
      <c r="H33" s="147"/>
      <c r="I33" s="57"/>
      <c r="J33" s="57"/>
      <c r="K33" s="57"/>
      <c r="L33" s="57"/>
      <c r="M33" s="57">
        <v>0</v>
      </c>
      <c r="N33" s="94"/>
      <c r="O33" s="100"/>
      <c r="P33" s="77"/>
    </row>
    <row r="34" spans="1:16" ht="20.25" customHeight="1">
      <c r="A34" s="102">
        <v>30214</v>
      </c>
      <c r="B34" s="85" t="s">
        <v>260</v>
      </c>
      <c r="C34" s="55">
        <f t="shared" si="1"/>
        <v>200000</v>
      </c>
      <c r="D34" s="55">
        <f t="shared" si="2"/>
        <v>200000</v>
      </c>
      <c r="E34" s="57">
        <v>200000</v>
      </c>
      <c r="F34" s="57"/>
      <c r="G34" s="57"/>
      <c r="H34" s="147"/>
      <c r="I34" s="57"/>
      <c r="J34" s="57"/>
      <c r="K34" s="57"/>
      <c r="L34" s="57"/>
      <c r="M34" s="57">
        <v>0</v>
      </c>
      <c r="N34" s="94"/>
      <c r="O34" s="100"/>
      <c r="P34" s="77"/>
    </row>
    <row r="35" spans="1:16" ht="20.25" customHeight="1">
      <c r="A35" s="102">
        <v>30215</v>
      </c>
      <c r="B35" s="85" t="s">
        <v>261</v>
      </c>
      <c r="C35" s="55">
        <f t="shared" si="1"/>
        <v>150000</v>
      </c>
      <c r="D35" s="55">
        <f t="shared" si="2"/>
        <v>150000</v>
      </c>
      <c r="E35" s="154">
        <v>150000</v>
      </c>
      <c r="F35" s="57"/>
      <c r="G35" s="57"/>
      <c r="H35" s="147"/>
      <c r="I35" s="57"/>
      <c r="J35" s="57"/>
      <c r="K35" s="57"/>
      <c r="L35" s="57"/>
      <c r="M35" s="57">
        <v>0</v>
      </c>
      <c r="N35" s="94"/>
      <c r="O35" s="100"/>
      <c r="P35" s="77"/>
    </row>
    <row r="36" spans="1:16" ht="20.25" customHeight="1">
      <c r="A36" s="102">
        <v>30216</v>
      </c>
      <c r="B36" s="85" t="s">
        <v>262</v>
      </c>
      <c r="C36" s="55">
        <f t="shared" si="1"/>
        <v>50000</v>
      </c>
      <c r="D36" s="55">
        <f t="shared" si="2"/>
        <v>50000</v>
      </c>
      <c r="E36" s="154">
        <v>50000</v>
      </c>
      <c r="F36" s="57"/>
      <c r="G36" s="57"/>
      <c r="H36" s="147"/>
      <c r="I36" s="57"/>
      <c r="J36" s="57"/>
      <c r="K36" s="57"/>
      <c r="L36" s="57"/>
      <c r="M36" s="57">
        <v>0</v>
      </c>
      <c r="N36" s="94"/>
      <c r="O36" s="100"/>
      <c r="P36" s="77"/>
    </row>
    <row r="37" spans="1:16" ht="20.25" customHeight="1">
      <c r="A37" s="102">
        <v>30217</v>
      </c>
      <c r="B37" s="85" t="s">
        <v>263</v>
      </c>
      <c r="C37" s="55">
        <f t="shared" si="1"/>
        <v>540000</v>
      </c>
      <c r="D37" s="55">
        <f t="shared" si="2"/>
        <v>540000</v>
      </c>
      <c r="E37" s="57">
        <v>540000</v>
      </c>
      <c r="F37" s="57"/>
      <c r="G37" s="57"/>
      <c r="H37" s="147"/>
      <c r="I37" s="57"/>
      <c r="J37" s="57"/>
      <c r="K37" s="57"/>
      <c r="L37" s="57"/>
      <c r="M37" s="57">
        <v>0</v>
      </c>
      <c r="N37" s="94"/>
      <c r="O37" s="100"/>
      <c r="P37" s="77"/>
    </row>
    <row r="38" spans="1:16" ht="20.25" customHeight="1">
      <c r="A38" s="102">
        <v>30218</v>
      </c>
      <c r="B38" s="85" t="s">
        <v>264</v>
      </c>
      <c r="C38" s="55">
        <f t="shared" si="1"/>
        <v>0</v>
      </c>
      <c r="D38" s="55">
        <f t="shared" si="2"/>
        <v>0</v>
      </c>
      <c r="E38" s="57"/>
      <c r="F38" s="57"/>
      <c r="G38" s="57"/>
      <c r="H38" s="147"/>
      <c r="I38" s="57"/>
      <c r="J38" s="57"/>
      <c r="K38" s="57"/>
      <c r="L38" s="57"/>
      <c r="M38" s="57">
        <v>0</v>
      </c>
      <c r="N38" s="94"/>
      <c r="O38" s="100"/>
      <c r="P38" s="77"/>
    </row>
    <row r="39" spans="1:16" ht="20.25" customHeight="1">
      <c r="A39" s="102">
        <v>30224</v>
      </c>
      <c r="B39" s="85" t="s">
        <v>265</v>
      </c>
      <c r="C39" s="55">
        <f t="shared" si="1"/>
        <v>0</v>
      </c>
      <c r="D39" s="55">
        <f t="shared" si="2"/>
        <v>0</v>
      </c>
      <c r="E39" s="57"/>
      <c r="F39" s="57"/>
      <c r="G39" s="57"/>
      <c r="H39" s="147"/>
      <c r="I39" s="57"/>
      <c r="J39" s="57"/>
      <c r="K39" s="57"/>
      <c r="L39" s="57"/>
      <c r="M39" s="57">
        <v>0</v>
      </c>
      <c r="N39" s="94"/>
      <c r="O39" s="100"/>
      <c r="P39" s="77"/>
    </row>
    <row r="40" spans="1:16" ht="20.25" customHeight="1">
      <c r="A40" s="102">
        <v>30225</v>
      </c>
      <c r="B40" s="85" t="s">
        <v>266</v>
      </c>
      <c r="C40" s="55">
        <f t="shared" si="1"/>
        <v>0</v>
      </c>
      <c r="D40" s="55">
        <f t="shared" si="2"/>
        <v>0</v>
      </c>
      <c r="E40" s="57"/>
      <c r="F40" s="57"/>
      <c r="G40" s="57"/>
      <c r="H40" s="147"/>
      <c r="I40" s="57"/>
      <c r="J40" s="57"/>
      <c r="K40" s="57"/>
      <c r="L40" s="57"/>
      <c r="M40" s="57">
        <v>0</v>
      </c>
      <c r="N40" s="94"/>
      <c r="O40" s="100"/>
      <c r="P40" s="77"/>
    </row>
    <row r="41" spans="1:16" ht="20.25" customHeight="1">
      <c r="A41" s="102">
        <v>30226</v>
      </c>
      <c r="B41" s="85" t="s">
        <v>267</v>
      </c>
      <c r="C41" s="55">
        <f t="shared" si="1"/>
        <v>2900000</v>
      </c>
      <c r="D41" s="55">
        <f t="shared" si="2"/>
        <v>450000</v>
      </c>
      <c r="E41" s="57">
        <v>450000</v>
      </c>
      <c r="F41" s="57"/>
      <c r="G41" s="57"/>
      <c r="H41" s="147"/>
      <c r="I41" s="57"/>
      <c r="J41" s="57"/>
      <c r="K41" s="57">
        <v>2450000</v>
      </c>
      <c r="L41" s="57"/>
      <c r="M41" s="57">
        <v>0</v>
      </c>
      <c r="N41" s="94"/>
      <c r="O41" s="100"/>
      <c r="P41" s="77"/>
    </row>
    <row r="42" spans="1:16" ht="20.25" customHeight="1">
      <c r="A42" s="102">
        <v>30227</v>
      </c>
      <c r="B42" s="85" t="s">
        <v>268</v>
      </c>
      <c r="C42" s="55">
        <f t="shared" si="1"/>
        <v>1300000</v>
      </c>
      <c r="D42" s="55">
        <f t="shared" si="2"/>
        <v>500000</v>
      </c>
      <c r="E42" s="57">
        <v>500000</v>
      </c>
      <c r="F42" s="57"/>
      <c r="G42" s="57"/>
      <c r="H42" s="147"/>
      <c r="I42" s="57"/>
      <c r="J42" s="57"/>
      <c r="K42" s="57">
        <v>800000</v>
      </c>
      <c r="L42" s="57"/>
      <c r="M42" s="57">
        <v>0</v>
      </c>
      <c r="N42" s="94"/>
      <c r="O42" s="100"/>
      <c r="P42" s="77"/>
    </row>
    <row r="43" spans="1:16" ht="20.25" customHeight="1">
      <c r="A43" s="102">
        <v>30228</v>
      </c>
      <c r="B43" s="85" t="s">
        <v>269</v>
      </c>
      <c r="C43" s="55">
        <f t="shared" si="1"/>
        <v>500000</v>
      </c>
      <c r="D43" s="55">
        <f t="shared" si="2"/>
        <v>300000</v>
      </c>
      <c r="E43" s="57">
        <v>300000</v>
      </c>
      <c r="F43" s="57"/>
      <c r="G43" s="57"/>
      <c r="H43" s="147"/>
      <c r="I43" s="57"/>
      <c r="J43" s="57"/>
      <c r="K43" s="57">
        <v>200000</v>
      </c>
      <c r="L43" s="57"/>
      <c r="M43" s="57">
        <v>0</v>
      </c>
      <c r="N43" s="94"/>
      <c r="O43" s="100"/>
      <c r="P43" s="77"/>
    </row>
    <row r="44" spans="1:16" ht="20.25" customHeight="1">
      <c r="A44" s="102">
        <v>30229</v>
      </c>
      <c r="B44" s="85" t="s">
        <v>270</v>
      </c>
      <c r="C44" s="55">
        <f t="shared" si="1"/>
        <v>0</v>
      </c>
      <c r="D44" s="55">
        <f t="shared" si="2"/>
        <v>0</v>
      </c>
      <c r="E44" s="57"/>
      <c r="F44" s="57"/>
      <c r="G44" s="57"/>
      <c r="H44" s="147"/>
      <c r="I44" s="57"/>
      <c r="J44" s="57"/>
      <c r="K44" s="57"/>
      <c r="L44" s="57"/>
      <c r="M44" s="57">
        <v>0</v>
      </c>
      <c r="N44" s="94"/>
      <c r="O44" s="100"/>
      <c r="P44" s="77"/>
    </row>
    <row r="45" spans="1:16" ht="20.25" customHeight="1">
      <c r="A45" s="102">
        <v>30231</v>
      </c>
      <c r="B45" s="85" t="s">
        <v>271</v>
      </c>
      <c r="C45" s="55">
        <f t="shared" si="1"/>
        <v>45000</v>
      </c>
      <c r="D45" s="55">
        <f t="shared" si="2"/>
        <v>45000</v>
      </c>
      <c r="E45" s="57">
        <v>45000</v>
      </c>
      <c r="F45" s="57"/>
      <c r="G45" s="57"/>
      <c r="H45" s="147"/>
      <c r="I45" s="57"/>
      <c r="J45" s="57"/>
      <c r="K45" s="57"/>
      <c r="L45" s="57"/>
      <c r="M45" s="57">
        <v>0</v>
      </c>
      <c r="N45" s="94"/>
      <c r="O45" s="100"/>
      <c r="P45" s="77"/>
    </row>
    <row r="46" spans="1:16" ht="20.25" customHeight="1">
      <c r="A46" s="102">
        <v>30239</v>
      </c>
      <c r="B46" s="85" t="s">
        <v>272</v>
      </c>
      <c r="C46" s="55">
        <f t="shared" si="1"/>
        <v>350000</v>
      </c>
      <c r="D46" s="55">
        <f t="shared" si="2"/>
        <v>350000</v>
      </c>
      <c r="E46" s="57">
        <v>350000</v>
      </c>
      <c r="F46" s="57"/>
      <c r="G46" s="57"/>
      <c r="H46" s="147"/>
      <c r="I46" s="57"/>
      <c r="J46" s="57"/>
      <c r="K46" s="57"/>
      <c r="L46" s="57"/>
      <c r="M46" s="57">
        <v>0</v>
      </c>
      <c r="N46" s="94"/>
      <c r="O46" s="100"/>
      <c r="P46" s="77"/>
    </row>
    <row r="47" spans="1:16" ht="20.25" customHeight="1">
      <c r="A47" s="102">
        <v>30240</v>
      </c>
      <c r="B47" s="85" t="s">
        <v>273</v>
      </c>
      <c r="C47" s="55">
        <f t="shared" si="1"/>
        <v>0</v>
      </c>
      <c r="D47" s="55">
        <f t="shared" si="2"/>
        <v>0</v>
      </c>
      <c r="E47" s="57"/>
      <c r="F47" s="57"/>
      <c r="G47" s="57"/>
      <c r="H47" s="147"/>
      <c r="I47" s="57"/>
      <c r="J47" s="57"/>
      <c r="K47" s="57"/>
      <c r="L47" s="57"/>
      <c r="M47" s="57">
        <v>0</v>
      </c>
      <c r="N47" s="94"/>
      <c r="O47" s="100"/>
      <c r="P47" s="77"/>
    </row>
    <row r="48" spans="1:16" ht="20.25" customHeight="1">
      <c r="A48" s="102">
        <v>30299</v>
      </c>
      <c r="B48" s="85" t="s">
        <v>274</v>
      </c>
      <c r="C48" s="55">
        <f t="shared" si="1"/>
        <v>2345630</v>
      </c>
      <c r="D48" s="55">
        <f t="shared" si="2"/>
        <v>1500000</v>
      </c>
      <c r="E48" s="57">
        <v>400162</v>
      </c>
      <c r="F48" s="57"/>
      <c r="G48" s="57"/>
      <c r="H48" s="147">
        <v>1099838</v>
      </c>
      <c r="I48" s="57"/>
      <c r="J48" s="57"/>
      <c r="K48" s="57">
        <v>845630</v>
      </c>
      <c r="L48" s="57"/>
      <c r="M48" s="57">
        <v>0</v>
      </c>
      <c r="N48" s="94"/>
      <c r="O48" s="100"/>
      <c r="P48" s="77"/>
    </row>
    <row r="49" spans="1:16" s="65" customFormat="1" ht="20.25" customHeight="1">
      <c r="A49" s="86">
        <v>303</v>
      </c>
      <c r="B49" s="84" t="s">
        <v>3</v>
      </c>
      <c r="C49" s="55">
        <f t="shared" si="1"/>
        <v>2260000</v>
      </c>
      <c r="D49" s="55">
        <f t="shared" si="2"/>
        <v>835000</v>
      </c>
      <c r="E49" s="55">
        <f aca="true" t="shared" si="4" ref="E49:M49">SUM(E50:E60)</f>
        <v>435000</v>
      </c>
      <c r="F49" s="55">
        <f t="shared" si="4"/>
        <v>0</v>
      </c>
      <c r="G49" s="55">
        <f t="shared" si="4"/>
        <v>0</v>
      </c>
      <c r="H49" s="151">
        <f t="shared" si="4"/>
        <v>400000</v>
      </c>
      <c r="I49" s="55">
        <f t="shared" si="4"/>
        <v>0</v>
      </c>
      <c r="J49" s="55"/>
      <c r="K49" s="55">
        <f>SUM(K50:K60)</f>
        <v>1425000</v>
      </c>
      <c r="L49" s="55">
        <f t="shared" si="4"/>
        <v>0</v>
      </c>
      <c r="M49" s="55">
        <f t="shared" si="4"/>
        <v>0</v>
      </c>
      <c r="N49" s="104"/>
      <c r="O49" s="98"/>
      <c r="P49" s="82"/>
    </row>
    <row r="50" spans="1:16" ht="20.25" customHeight="1">
      <c r="A50" s="99">
        <v>30301</v>
      </c>
      <c r="B50" s="85" t="s">
        <v>275</v>
      </c>
      <c r="C50" s="55">
        <f t="shared" si="1"/>
        <v>0</v>
      </c>
      <c r="D50" s="55">
        <f t="shared" si="2"/>
        <v>0</v>
      </c>
      <c r="E50" s="57"/>
      <c r="F50" s="57"/>
      <c r="G50" s="57"/>
      <c r="H50" s="147"/>
      <c r="I50" s="57"/>
      <c r="J50" s="57"/>
      <c r="K50" s="57"/>
      <c r="L50" s="57"/>
      <c r="M50" s="57">
        <v>0</v>
      </c>
      <c r="N50" s="105"/>
      <c r="O50" s="94"/>
      <c r="P50" s="77"/>
    </row>
    <row r="51" spans="1:16" ht="20.25" customHeight="1">
      <c r="A51" s="99">
        <v>30302</v>
      </c>
      <c r="B51" s="85" t="s">
        <v>276</v>
      </c>
      <c r="C51" s="55">
        <f t="shared" si="1"/>
        <v>40000</v>
      </c>
      <c r="D51" s="55">
        <f t="shared" si="2"/>
        <v>0</v>
      </c>
      <c r="E51" s="57"/>
      <c r="F51" s="57"/>
      <c r="G51" s="57"/>
      <c r="H51" s="147"/>
      <c r="I51" s="57"/>
      <c r="J51" s="57"/>
      <c r="K51" s="57">
        <v>40000</v>
      </c>
      <c r="L51" s="57"/>
      <c r="M51" s="57">
        <v>0</v>
      </c>
      <c r="N51" s="94"/>
      <c r="O51" s="94"/>
      <c r="P51" s="77"/>
    </row>
    <row r="52" spans="1:16" ht="20.25" customHeight="1">
      <c r="A52" s="99">
        <v>30303</v>
      </c>
      <c r="B52" s="85" t="s">
        <v>277</v>
      </c>
      <c r="C52" s="55">
        <f t="shared" si="1"/>
        <v>0</v>
      </c>
      <c r="D52" s="55">
        <f t="shared" si="2"/>
        <v>0</v>
      </c>
      <c r="E52" s="57"/>
      <c r="F52" s="57"/>
      <c r="G52" s="57"/>
      <c r="H52" s="147"/>
      <c r="I52" s="57"/>
      <c r="J52" s="57"/>
      <c r="K52" s="57"/>
      <c r="L52" s="57"/>
      <c r="M52" s="57">
        <v>0</v>
      </c>
      <c r="N52" s="94"/>
      <c r="O52" s="100"/>
      <c r="P52" s="77"/>
    </row>
    <row r="53" spans="1:16" ht="20.25" customHeight="1">
      <c r="A53" s="99">
        <v>30304</v>
      </c>
      <c r="B53" s="85" t="s">
        <v>278</v>
      </c>
      <c r="C53" s="55">
        <f t="shared" si="1"/>
        <v>15000</v>
      </c>
      <c r="D53" s="55">
        <f t="shared" si="2"/>
        <v>0</v>
      </c>
      <c r="E53" s="57"/>
      <c r="F53" s="57"/>
      <c r="G53" s="57"/>
      <c r="H53" s="147"/>
      <c r="I53" s="57"/>
      <c r="J53" s="57"/>
      <c r="K53" s="57">
        <v>15000</v>
      </c>
      <c r="L53" s="57"/>
      <c r="M53" s="57">
        <v>0</v>
      </c>
      <c r="N53" s="94"/>
      <c r="O53" s="100"/>
      <c r="P53" s="77"/>
    </row>
    <row r="54" spans="1:16" ht="20.25" customHeight="1">
      <c r="A54" s="99">
        <v>30305</v>
      </c>
      <c r="B54" s="85" t="s">
        <v>279</v>
      </c>
      <c r="C54" s="55">
        <f t="shared" si="1"/>
        <v>700000</v>
      </c>
      <c r="D54" s="55">
        <f t="shared" si="2"/>
        <v>430000</v>
      </c>
      <c r="E54" s="57">
        <v>180000</v>
      </c>
      <c r="F54" s="57"/>
      <c r="G54" s="57"/>
      <c r="H54" s="147">
        <v>250000</v>
      </c>
      <c r="I54" s="57"/>
      <c r="J54" s="57"/>
      <c r="K54" s="57">
        <v>270000</v>
      </c>
      <c r="L54" s="57"/>
      <c r="M54" s="57">
        <v>0</v>
      </c>
      <c r="N54" s="94"/>
      <c r="O54" s="100"/>
      <c r="P54" s="77"/>
    </row>
    <row r="55" spans="1:16" ht="20.25" customHeight="1">
      <c r="A55" s="99">
        <v>30306</v>
      </c>
      <c r="B55" s="85" t="s">
        <v>280</v>
      </c>
      <c r="C55" s="55">
        <f t="shared" si="1"/>
        <v>150000</v>
      </c>
      <c r="D55" s="55">
        <f t="shared" si="2"/>
        <v>150000</v>
      </c>
      <c r="E55" s="57"/>
      <c r="F55" s="57"/>
      <c r="G55" s="57"/>
      <c r="H55" s="147">
        <v>150000</v>
      </c>
      <c r="I55" s="57"/>
      <c r="J55" s="57"/>
      <c r="K55" s="57"/>
      <c r="L55" s="57"/>
      <c r="M55" s="57">
        <v>0</v>
      </c>
      <c r="N55" s="94"/>
      <c r="O55" s="100"/>
      <c r="P55" s="77"/>
    </row>
    <row r="56" spans="1:16" ht="20.25" customHeight="1">
      <c r="A56" s="99">
        <v>30307</v>
      </c>
      <c r="B56" s="85" t="s">
        <v>281</v>
      </c>
      <c r="C56" s="55">
        <f t="shared" si="1"/>
        <v>255000</v>
      </c>
      <c r="D56" s="55">
        <f t="shared" si="2"/>
        <v>255000</v>
      </c>
      <c r="E56" s="57">
        <v>255000</v>
      </c>
      <c r="F56" s="57"/>
      <c r="G56" s="57"/>
      <c r="H56" s="147"/>
      <c r="I56" s="57"/>
      <c r="J56" s="57"/>
      <c r="K56" s="57"/>
      <c r="L56" s="57"/>
      <c r="M56" s="57">
        <v>0</v>
      </c>
      <c r="N56" s="94"/>
      <c r="O56" s="100"/>
      <c r="P56" s="77"/>
    </row>
    <row r="57" spans="1:16" ht="20.25" customHeight="1">
      <c r="A57" s="99">
        <v>30308</v>
      </c>
      <c r="B57" s="85" t="s">
        <v>282</v>
      </c>
      <c r="C57" s="55">
        <f t="shared" si="1"/>
        <v>0</v>
      </c>
      <c r="D57" s="55">
        <f t="shared" si="2"/>
        <v>0</v>
      </c>
      <c r="E57" s="57"/>
      <c r="F57" s="57"/>
      <c r="G57" s="57"/>
      <c r="H57" s="147"/>
      <c r="I57" s="57"/>
      <c r="J57" s="57"/>
      <c r="K57" s="57"/>
      <c r="L57" s="57"/>
      <c r="M57" s="57">
        <v>0</v>
      </c>
      <c r="N57" s="94"/>
      <c r="O57" s="100"/>
      <c r="P57" s="77"/>
    </row>
    <row r="58" spans="1:16" ht="20.25" customHeight="1">
      <c r="A58" s="99">
        <v>30309</v>
      </c>
      <c r="B58" s="85" t="s">
        <v>283</v>
      </c>
      <c r="C58" s="55">
        <f t="shared" si="1"/>
        <v>100000</v>
      </c>
      <c r="D58" s="55">
        <f t="shared" si="2"/>
        <v>0</v>
      </c>
      <c r="E58" s="57"/>
      <c r="F58" s="57"/>
      <c r="G58" s="57"/>
      <c r="H58" s="147"/>
      <c r="I58" s="57"/>
      <c r="J58" s="57"/>
      <c r="K58" s="57">
        <v>100000</v>
      </c>
      <c r="L58" s="57"/>
      <c r="M58" s="57">
        <v>0</v>
      </c>
      <c r="N58" s="94"/>
      <c r="O58" s="100"/>
      <c r="P58" s="77"/>
    </row>
    <row r="59" spans="1:16" ht="20.25" customHeight="1">
      <c r="A59" s="99">
        <v>30310</v>
      </c>
      <c r="B59" s="85" t="s">
        <v>284</v>
      </c>
      <c r="C59" s="55">
        <f t="shared" si="1"/>
        <v>0</v>
      </c>
      <c r="D59" s="55">
        <f t="shared" si="2"/>
        <v>0</v>
      </c>
      <c r="E59" s="57"/>
      <c r="F59" s="57"/>
      <c r="G59" s="57"/>
      <c r="H59" s="147"/>
      <c r="I59" s="57"/>
      <c r="J59" s="57"/>
      <c r="K59" s="57"/>
      <c r="L59" s="57"/>
      <c r="M59" s="57">
        <v>0</v>
      </c>
      <c r="N59" s="94"/>
      <c r="O59" s="100"/>
      <c r="P59" s="77"/>
    </row>
    <row r="60" spans="1:16" ht="19.5" customHeight="1">
      <c r="A60" s="99">
        <v>30399</v>
      </c>
      <c r="B60" s="85" t="s">
        <v>285</v>
      </c>
      <c r="C60" s="55">
        <f t="shared" si="1"/>
        <v>1000000</v>
      </c>
      <c r="D60" s="55">
        <f t="shared" si="2"/>
        <v>0</v>
      </c>
      <c r="E60" s="57"/>
      <c r="F60" s="57"/>
      <c r="G60" s="57"/>
      <c r="H60" s="147"/>
      <c r="I60" s="57"/>
      <c r="J60" s="57"/>
      <c r="K60" s="57">
        <v>1000000</v>
      </c>
      <c r="L60" s="57"/>
      <c r="M60" s="57">
        <v>0</v>
      </c>
      <c r="N60" s="94"/>
      <c r="O60" s="100"/>
      <c r="P60" s="77"/>
    </row>
    <row r="61" spans="1:16" s="65" customFormat="1" ht="21" customHeight="1">
      <c r="A61" s="86">
        <v>307</v>
      </c>
      <c r="B61" s="86" t="s">
        <v>294</v>
      </c>
      <c r="C61" s="55">
        <f t="shared" si="1"/>
        <v>0</v>
      </c>
      <c r="D61" s="55">
        <f t="shared" si="2"/>
        <v>0</v>
      </c>
      <c r="E61" s="55">
        <v>0</v>
      </c>
      <c r="F61" s="55">
        <v>0</v>
      </c>
      <c r="G61" s="55">
        <v>0</v>
      </c>
      <c r="H61" s="151">
        <v>0</v>
      </c>
      <c r="I61" s="55">
        <v>0</v>
      </c>
      <c r="J61" s="55"/>
      <c r="K61" s="55">
        <v>0</v>
      </c>
      <c r="L61" s="55">
        <f>SUM(L62:L65)</f>
        <v>0</v>
      </c>
      <c r="M61" s="55">
        <f>SUM(M62:M65)</f>
        <v>0</v>
      </c>
      <c r="N61" s="98"/>
      <c r="O61" s="101"/>
      <c r="P61" s="82"/>
    </row>
    <row r="62" spans="1:15" ht="21" customHeight="1">
      <c r="A62" s="99">
        <v>30701</v>
      </c>
      <c r="B62" s="85" t="s">
        <v>295</v>
      </c>
      <c r="C62" s="55">
        <f t="shared" si="1"/>
        <v>0</v>
      </c>
      <c r="D62" s="55">
        <f t="shared" si="2"/>
        <v>0</v>
      </c>
      <c r="E62" s="57">
        <v>0</v>
      </c>
      <c r="F62" s="57">
        <v>0</v>
      </c>
      <c r="G62" s="57">
        <v>0</v>
      </c>
      <c r="H62" s="147">
        <v>0</v>
      </c>
      <c r="I62" s="57">
        <v>0</v>
      </c>
      <c r="J62" s="57"/>
      <c r="K62" s="57">
        <v>0</v>
      </c>
      <c r="L62" s="47"/>
      <c r="M62" s="47"/>
      <c r="N62" s="89"/>
      <c r="O62" s="89"/>
    </row>
    <row r="63" spans="1:15" ht="21" customHeight="1">
      <c r="A63" s="99">
        <v>30702</v>
      </c>
      <c r="B63" s="85" t="s">
        <v>296</v>
      </c>
      <c r="C63" s="55">
        <f t="shared" si="1"/>
        <v>0</v>
      </c>
      <c r="D63" s="55">
        <f t="shared" si="2"/>
        <v>0</v>
      </c>
      <c r="E63" s="57">
        <v>0</v>
      </c>
      <c r="F63" s="57">
        <v>0</v>
      </c>
      <c r="G63" s="57">
        <v>0</v>
      </c>
      <c r="H63" s="147">
        <v>0</v>
      </c>
      <c r="I63" s="57">
        <v>0</v>
      </c>
      <c r="J63" s="57"/>
      <c r="K63" s="57">
        <v>0</v>
      </c>
      <c r="L63" s="47"/>
      <c r="M63" s="47"/>
      <c r="N63" s="89"/>
      <c r="O63" s="89"/>
    </row>
    <row r="64" spans="1:15" ht="21" customHeight="1">
      <c r="A64" s="99">
        <v>30703</v>
      </c>
      <c r="B64" s="85" t="s">
        <v>297</v>
      </c>
      <c r="C64" s="55">
        <f t="shared" si="1"/>
        <v>0</v>
      </c>
      <c r="D64" s="55">
        <f t="shared" si="2"/>
        <v>0</v>
      </c>
      <c r="E64" s="57">
        <v>0</v>
      </c>
      <c r="F64" s="57">
        <v>0</v>
      </c>
      <c r="G64" s="57">
        <v>0</v>
      </c>
      <c r="H64" s="147">
        <v>0</v>
      </c>
      <c r="I64" s="57">
        <v>0</v>
      </c>
      <c r="J64" s="57"/>
      <c r="K64" s="57">
        <v>0</v>
      </c>
      <c r="L64" s="47"/>
      <c r="M64" s="47"/>
      <c r="N64" s="89"/>
      <c r="O64" s="89"/>
    </row>
    <row r="65" spans="1:15" ht="21" customHeight="1">
      <c r="A65" s="99">
        <v>30704</v>
      </c>
      <c r="B65" s="85" t="s">
        <v>298</v>
      </c>
      <c r="C65" s="55">
        <f t="shared" si="1"/>
        <v>0</v>
      </c>
      <c r="D65" s="55">
        <f t="shared" si="2"/>
        <v>0</v>
      </c>
      <c r="E65" s="57">
        <v>0</v>
      </c>
      <c r="F65" s="57">
        <v>0</v>
      </c>
      <c r="G65" s="57">
        <v>0</v>
      </c>
      <c r="H65" s="147">
        <v>0</v>
      </c>
      <c r="I65" s="57">
        <v>0</v>
      </c>
      <c r="J65" s="57"/>
      <c r="K65" s="57">
        <v>0</v>
      </c>
      <c r="L65" s="47"/>
      <c r="M65" s="47"/>
      <c r="N65" s="89"/>
      <c r="O65" s="89"/>
    </row>
    <row r="66" spans="1:15" s="65" customFormat="1" ht="21" customHeight="1">
      <c r="A66" s="86">
        <v>309</v>
      </c>
      <c r="B66" s="86" t="s">
        <v>299</v>
      </c>
      <c r="C66" s="55">
        <f t="shared" si="1"/>
        <v>0</v>
      </c>
      <c r="D66" s="55">
        <f t="shared" si="2"/>
        <v>0</v>
      </c>
      <c r="E66" s="55">
        <f aca="true" t="shared" si="5" ref="E66:M66">SUM(E67:E78)</f>
        <v>0</v>
      </c>
      <c r="F66" s="55">
        <f t="shared" si="5"/>
        <v>0</v>
      </c>
      <c r="G66" s="55">
        <f t="shared" si="5"/>
        <v>0</v>
      </c>
      <c r="H66" s="151">
        <f t="shared" si="5"/>
        <v>0</v>
      </c>
      <c r="I66" s="55">
        <f t="shared" si="5"/>
        <v>0</v>
      </c>
      <c r="J66" s="55"/>
      <c r="K66" s="55">
        <f>SUM(K67:K78)</f>
        <v>0</v>
      </c>
      <c r="L66" s="55">
        <f t="shared" si="5"/>
        <v>0</v>
      </c>
      <c r="M66" s="55">
        <f t="shared" si="5"/>
        <v>0</v>
      </c>
      <c r="N66" s="104"/>
      <c r="O66" s="104"/>
    </row>
    <row r="67" spans="1:15" ht="21" customHeight="1">
      <c r="A67" s="99">
        <v>30901</v>
      </c>
      <c r="B67" s="85" t="s">
        <v>300</v>
      </c>
      <c r="C67" s="55">
        <f t="shared" si="1"/>
        <v>0</v>
      </c>
      <c r="D67" s="55">
        <f t="shared" si="2"/>
        <v>0</v>
      </c>
      <c r="E67" s="57"/>
      <c r="F67" s="57"/>
      <c r="G67" s="57"/>
      <c r="H67" s="147"/>
      <c r="I67" s="57"/>
      <c r="J67" s="57"/>
      <c r="K67" s="57"/>
      <c r="L67" s="47"/>
      <c r="M67" s="47"/>
      <c r="N67" s="89"/>
      <c r="O67" s="89"/>
    </row>
    <row r="68" spans="1:15" ht="21" customHeight="1">
      <c r="A68" s="99">
        <v>30902</v>
      </c>
      <c r="B68" s="85" t="s">
        <v>301</v>
      </c>
      <c r="C68" s="55">
        <f t="shared" si="1"/>
        <v>0</v>
      </c>
      <c r="D68" s="55">
        <f t="shared" si="2"/>
        <v>0</v>
      </c>
      <c r="E68" s="57"/>
      <c r="F68" s="57"/>
      <c r="G68" s="57"/>
      <c r="H68" s="147"/>
      <c r="I68" s="57"/>
      <c r="J68" s="57"/>
      <c r="K68" s="57"/>
      <c r="L68" s="47"/>
      <c r="M68" s="47"/>
      <c r="N68" s="89"/>
      <c r="O68" s="89"/>
    </row>
    <row r="69" spans="1:15" ht="21" customHeight="1">
      <c r="A69" s="99">
        <v>30903</v>
      </c>
      <c r="B69" s="85" t="s">
        <v>302</v>
      </c>
      <c r="C69" s="55">
        <f t="shared" si="1"/>
        <v>0</v>
      </c>
      <c r="D69" s="55">
        <f t="shared" si="2"/>
        <v>0</v>
      </c>
      <c r="E69" s="57"/>
      <c r="F69" s="57"/>
      <c r="G69" s="57"/>
      <c r="H69" s="147"/>
      <c r="I69" s="57"/>
      <c r="J69" s="57"/>
      <c r="K69" s="57"/>
      <c r="L69" s="47"/>
      <c r="M69" s="47"/>
      <c r="N69" s="89"/>
      <c r="O69" s="89"/>
    </row>
    <row r="70" spans="1:15" ht="21" customHeight="1">
      <c r="A70" s="99">
        <v>30905</v>
      </c>
      <c r="B70" s="85" t="s">
        <v>303</v>
      </c>
      <c r="C70" s="55">
        <f t="shared" si="1"/>
        <v>0</v>
      </c>
      <c r="D70" s="55">
        <f t="shared" si="2"/>
        <v>0</v>
      </c>
      <c r="E70" s="57"/>
      <c r="F70" s="57"/>
      <c r="G70" s="57"/>
      <c r="H70" s="147"/>
      <c r="I70" s="57"/>
      <c r="J70" s="57"/>
      <c r="K70" s="57"/>
      <c r="L70" s="47"/>
      <c r="M70" s="47"/>
      <c r="N70" s="89"/>
      <c r="O70" s="89"/>
    </row>
    <row r="71" spans="1:15" ht="21" customHeight="1">
      <c r="A71" s="99">
        <v>30906</v>
      </c>
      <c r="B71" s="85" t="s">
        <v>304</v>
      </c>
      <c r="C71" s="55">
        <f aca="true" t="shared" si="6" ref="C71:C112">SUM(E71:M71)</f>
        <v>0</v>
      </c>
      <c r="D71" s="55">
        <f aca="true" t="shared" si="7" ref="D71:D112">SUM(E71:I71)</f>
        <v>0</v>
      </c>
      <c r="E71" s="57"/>
      <c r="F71" s="57"/>
      <c r="G71" s="57"/>
      <c r="H71" s="147"/>
      <c r="I71" s="57"/>
      <c r="J71" s="57"/>
      <c r="K71" s="57"/>
      <c r="L71" s="47"/>
      <c r="M71" s="47"/>
      <c r="N71" s="89"/>
      <c r="O71" s="89"/>
    </row>
    <row r="72" spans="1:15" ht="21" customHeight="1">
      <c r="A72" s="99">
        <v>30907</v>
      </c>
      <c r="B72" s="85" t="s">
        <v>305</v>
      </c>
      <c r="C72" s="55">
        <f t="shared" si="6"/>
        <v>0</v>
      </c>
      <c r="D72" s="55">
        <f t="shared" si="7"/>
        <v>0</v>
      </c>
      <c r="E72" s="57"/>
      <c r="F72" s="57"/>
      <c r="G72" s="57"/>
      <c r="H72" s="147"/>
      <c r="I72" s="57"/>
      <c r="J72" s="57"/>
      <c r="K72" s="57"/>
      <c r="L72" s="47"/>
      <c r="M72" s="47"/>
      <c r="N72" s="89"/>
      <c r="O72" s="89"/>
    </row>
    <row r="73" spans="1:15" ht="21" customHeight="1">
      <c r="A73" s="99">
        <v>30908</v>
      </c>
      <c r="B73" s="85" t="s">
        <v>306</v>
      </c>
      <c r="C73" s="55">
        <f t="shared" si="6"/>
        <v>0</v>
      </c>
      <c r="D73" s="55">
        <f t="shared" si="7"/>
        <v>0</v>
      </c>
      <c r="E73" s="57">
        <v>0</v>
      </c>
      <c r="F73" s="57">
        <v>0</v>
      </c>
      <c r="G73" s="57">
        <v>0</v>
      </c>
      <c r="H73" s="147">
        <v>0</v>
      </c>
      <c r="I73" s="57">
        <v>0</v>
      </c>
      <c r="J73" s="57"/>
      <c r="K73" s="57">
        <v>0</v>
      </c>
      <c r="L73" s="47"/>
      <c r="M73" s="47"/>
      <c r="N73" s="89"/>
      <c r="O73" s="89"/>
    </row>
    <row r="74" spans="1:15" ht="21" customHeight="1">
      <c r="A74" s="99">
        <v>30913</v>
      </c>
      <c r="B74" s="85" t="s">
        <v>307</v>
      </c>
      <c r="C74" s="55">
        <f t="shared" si="6"/>
        <v>0</v>
      </c>
      <c r="D74" s="55">
        <f t="shared" si="7"/>
        <v>0</v>
      </c>
      <c r="E74" s="57">
        <v>0</v>
      </c>
      <c r="F74" s="57">
        <v>0</v>
      </c>
      <c r="G74" s="57">
        <v>0</v>
      </c>
      <c r="H74" s="147">
        <v>0</v>
      </c>
      <c r="I74" s="57">
        <v>0</v>
      </c>
      <c r="J74" s="57"/>
      <c r="K74" s="57">
        <v>0</v>
      </c>
      <c r="L74" s="47"/>
      <c r="M74" s="47"/>
      <c r="N74" s="89"/>
      <c r="O74" s="89"/>
    </row>
    <row r="75" spans="1:15" ht="21" customHeight="1">
      <c r="A75" s="99">
        <v>30919</v>
      </c>
      <c r="B75" s="85" t="s">
        <v>308</v>
      </c>
      <c r="C75" s="55">
        <f t="shared" si="6"/>
        <v>0</v>
      </c>
      <c r="D75" s="55">
        <f t="shared" si="7"/>
        <v>0</v>
      </c>
      <c r="E75" s="57">
        <v>0</v>
      </c>
      <c r="F75" s="57">
        <v>0</v>
      </c>
      <c r="G75" s="57">
        <v>0</v>
      </c>
      <c r="H75" s="147">
        <v>0</v>
      </c>
      <c r="I75" s="57">
        <v>0</v>
      </c>
      <c r="J75" s="57"/>
      <c r="K75" s="57">
        <v>0</v>
      </c>
      <c r="L75" s="47"/>
      <c r="M75" s="47"/>
      <c r="N75" s="89"/>
      <c r="O75" s="89"/>
    </row>
    <row r="76" spans="1:15" ht="21" customHeight="1">
      <c r="A76" s="99">
        <v>30921</v>
      </c>
      <c r="B76" s="85" t="s">
        <v>309</v>
      </c>
      <c r="C76" s="55">
        <f t="shared" si="6"/>
        <v>0</v>
      </c>
      <c r="D76" s="55">
        <f t="shared" si="7"/>
        <v>0</v>
      </c>
      <c r="E76" s="57"/>
      <c r="F76" s="57">
        <v>0</v>
      </c>
      <c r="G76" s="57">
        <v>0</v>
      </c>
      <c r="H76" s="147">
        <v>0</v>
      </c>
      <c r="I76" s="57">
        <v>0</v>
      </c>
      <c r="J76" s="57"/>
      <c r="K76" s="57">
        <v>0</v>
      </c>
      <c r="L76" s="47"/>
      <c r="M76" s="47"/>
      <c r="N76" s="89"/>
      <c r="O76" s="89"/>
    </row>
    <row r="77" spans="1:15" ht="21" customHeight="1">
      <c r="A77" s="99">
        <v>30922</v>
      </c>
      <c r="B77" s="85" t="s">
        <v>310</v>
      </c>
      <c r="C77" s="55">
        <f t="shared" si="6"/>
        <v>0</v>
      </c>
      <c r="D77" s="55">
        <f t="shared" si="7"/>
        <v>0</v>
      </c>
      <c r="E77" s="57"/>
      <c r="F77" s="57">
        <v>0</v>
      </c>
      <c r="G77" s="57">
        <v>0</v>
      </c>
      <c r="H77" s="147">
        <v>0</v>
      </c>
      <c r="I77" s="57">
        <v>0</v>
      </c>
      <c r="J77" s="57"/>
      <c r="K77" s="57">
        <v>0</v>
      </c>
      <c r="L77" s="47"/>
      <c r="M77" s="47"/>
      <c r="N77" s="89"/>
      <c r="O77" s="89"/>
    </row>
    <row r="78" spans="1:15" ht="21" customHeight="1">
      <c r="A78" s="99">
        <v>30999</v>
      </c>
      <c r="B78" s="85" t="s">
        <v>311</v>
      </c>
      <c r="C78" s="55">
        <f t="shared" si="6"/>
        <v>0</v>
      </c>
      <c r="D78" s="55">
        <f t="shared" si="7"/>
        <v>0</v>
      </c>
      <c r="E78" s="57"/>
      <c r="F78" s="57">
        <v>0</v>
      </c>
      <c r="G78" s="57">
        <v>0</v>
      </c>
      <c r="H78" s="147">
        <v>0</v>
      </c>
      <c r="I78" s="57">
        <v>0</v>
      </c>
      <c r="J78" s="57"/>
      <c r="K78" s="57">
        <v>0</v>
      </c>
      <c r="L78" s="47"/>
      <c r="M78" s="47"/>
      <c r="N78" s="89"/>
      <c r="O78" s="89"/>
    </row>
    <row r="79" spans="1:15" s="65" customFormat="1" ht="21" customHeight="1">
      <c r="A79" s="86">
        <v>310</v>
      </c>
      <c r="B79" s="86" t="s">
        <v>312</v>
      </c>
      <c r="C79" s="55">
        <f t="shared" si="6"/>
        <v>28912782</v>
      </c>
      <c r="D79" s="55">
        <f t="shared" si="7"/>
        <v>13698852</v>
      </c>
      <c r="E79" s="55">
        <f aca="true" t="shared" si="8" ref="E79:M79">SUM(E80:E95)</f>
        <v>0</v>
      </c>
      <c r="F79" s="55">
        <f t="shared" si="8"/>
        <v>0</v>
      </c>
      <c r="G79" s="55">
        <f t="shared" si="8"/>
        <v>3929878</v>
      </c>
      <c r="H79" s="151">
        <f t="shared" si="8"/>
        <v>9768974</v>
      </c>
      <c r="I79" s="55">
        <f t="shared" si="8"/>
        <v>0</v>
      </c>
      <c r="J79" s="55"/>
      <c r="K79" s="55">
        <f>SUM(K80:K95)</f>
        <v>15213930</v>
      </c>
      <c r="L79" s="55">
        <f t="shared" si="8"/>
        <v>0</v>
      </c>
      <c r="M79" s="55">
        <f t="shared" si="8"/>
        <v>0</v>
      </c>
      <c r="N79" s="104"/>
      <c r="O79" s="104"/>
    </row>
    <row r="80" spans="1:15" ht="21" customHeight="1">
      <c r="A80" s="99">
        <v>31001</v>
      </c>
      <c r="B80" s="85" t="s">
        <v>300</v>
      </c>
      <c r="C80" s="55">
        <f t="shared" si="6"/>
        <v>0</v>
      </c>
      <c r="D80" s="55">
        <f t="shared" si="7"/>
        <v>0</v>
      </c>
      <c r="E80" s="57"/>
      <c r="F80" s="57"/>
      <c r="G80" s="57"/>
      <c r="H80" s="147"/>
      <c r="I80" s="57"/>
      <c r="J80" s="57"/>
      <c r="K80" s="57"/>
      <c r="L80" s="47"/>
      <c r="M80" s="47"/>
      <c r="N80" s="89"/>
      <c r="O80" s="89"/>
    </row>
    <row r="81" spans="1:15" ht="21" customHeight="1">
      <c r="A81" s="99">
        <v>31002</v>
      </c>
      <c r="B81" s="85" t="s">
        <v>301</v>
      </c>
      <c r="C81" s="55">
        <f t="shared" si="6"/>
        <v>207800</v>
      </c>
      <c r="D81" s="55">
        <f t="shared" si="7"/>
        <v>207800</v>
      </c>
      <c r="E81" s="57"/>
      <c r="F81" s="57"/>
      <c r="G81" s="57"/>
      <c r="H81" s="57">
        <v>207800</v>
      </c>
      <c r="I81" s="57"/>
      <c r="J81" s="57"/>
      <c r="K81" s="57"/>
      <c r="L81" s="47"/>
      <c r="M81" s="47"/>
      <c r="N81" s="89"/>
      <c r="O81" s="89"/>
    </row>
    <row r="82" spans="1:15" ht="21" customHeight="1">
      <c r="A82" s="99">
        <v>31003</v>
      </c>
      <c r="B82" s="85" t="s">
        <v>302</v>
      </c>
      <c r="C82" s="55">
        <f t="shared" si="6"/>
        <v>200000</v>
      </c>
      <c r="D82" s="55">
        <f t="shared" si="7"/>
        <v>200000</v>
      </c>
      <c r="E82" s="57"/>
      <c r="F82" s="57"/>
      <c r="G82" s="57"/>
      <c r="H82" s="57">
        <v>200000</v>
      </c>
      <c r="I82" s="57"/>
      <c r="J82" s="57"/>
      <c r="K82" s="57"/>
      <c r="L82" s="47"/>
      <c r="M82" s="47"/>
      <c r="N82" s="89"/>
      <c r="O82" s="89"/>
    </row>
    <row r="83" spans="1:15" ht="21" customHeight="1">
      <c r="A83" s="99">
        <v>31005</v>
      </c>
      <c r="B83" s="85" t="s">
        <v>303</v>
      </c>
      <c r="C83" s="55">
        <f t="shared" si="6"/>
        <v>15999878</v>
      </c>
      <c r="D83" s="55">
        <f t="shared" si="7"/>
        <v>8285948</v>
      </c>
      <c r="E83" s="57"/>
      <c r="F83" s="57"/>
      <c r="G83" s="57">
        <v>3929878</v>
      </c>
      <c r="H83" s="147">
        <v>4356070</v>
      </c>
      <c r="I83" s="57"/>
      <c r="J83" s="57"/>
      <c r="K83" s="57">
        <v>7713930</v>
      </c>
      <c r="L83" s="47"/>
      <c r="M83" s="47"/>
      <c r="N83" s="89"/>
      <c r="O83" s="89"/>
    </row>
    <row r="84" spans="1:15" ht="21" customHeight="1">
      <c r="A84" s="99">
        <v>31006</v>
      </c>
      <c r="B84" s="85" t="s">
        <v>304</v>
      </c>
      <c r="C84" s="55">
        <f t="shared" si="6"/>
        <v>0</v>
      </c>
      <c r="D84" s="55">
        <f t="shared" si="7"/>
        <v>0</v>
      </c>
      <c r="E84" s="57"/>
      <c r="F84" s="57"/>
      <c r="G84" s="57"/>
      <c r="H84" s="147"/>
      <c r="I84" s="57"/>
      <c r="J84" s="57"/>
      <c r="K84" s="57"/>
      <c r="L84" s="47"/>
      <c r="M84" s="47"/>
      <c r="N84" s="89"/>
      <c r="O84" s="89"/>
    </row>
    <row r="85" spans="1:15" ht="21" customHeight="1">
      <c r="A85" s="99">
        <v>31007</v>
      </c>
      <c r="B85" s="85" t="s">
        <v>305</v>
      </c>
      <c r="C85" s="55">
        <f t="shared" si="6"/>
        <v>50000</v>
      </c>
      <c r="D85" s="55">
        <f t="shared" si="7"/>
        <v>0</v>
      </c>
      <c r="E85" s="57"/>
      <c r="F85" s="57"/>
      <c r="G85" s="57"/>
      <c r="H85" s="147"/>
      <c r="I85" s="57"/>
      <c r="J85" s="57"/>
      <c r="K85" s="57">
        <v>50000</v>
      </c>
      <c r="L85" s="47"/>
      <c r="M85" s="47"/>
      <c r="N85" s="89"/>
      <c r="O85" s="89"/>
    </row>
    <row r="86" spans="1:15" ht="21" customHeight="1">
      <c r="A86" s="99">
        <v>31008</v>
      </c>
      <c r="B86" s="85" t="s">
        <v>306</v>
      </c>
      <c r="C86" s="55">
        <f t="shared" si="6"/>
        <v>0</v>
      </c>
      <c r="D86" s="55">
        <f t="shared" si="7"/>
        <v>0</v>
      </c>
      <c r="E86" s="57"/>
      <c r="F86" s="57"/>
      <c r="G86" s="57"/>
      <c r="H86" s="147"/>
      <c r="I86" s="57"/>
      <c r="J86" s="57"/>
      <c r="K86" s="57"/>
      <c r="L86" s="47"/>
      <c r="M86" s="47"/>
      <c r="N86" s="89"/>
      <c r="O86" s="89"/>
    </row>
    <row r="87" spans="1:15" ht="21" customHeight="1">
      <c r="A87" s="99">
        <v>31009</v>
      </c>
      <c r="B87" s="85" t="s">
        <v>313</v>
      </c>
      <c r="C87" s="55">
        <f t="shared" si="6"/>
        <v>0</v>
      </c>
      <c r="D87" s="55">
        <f t="shared" si="7"/>
        <v>0</v>
      </c>
      <c r="E87" s="57"/>
      <c r="F87" s="57"/>
      <c r="G87" s="57"/>
      <c r="H87" s="147"/>
      <c r="I87" s="57"/>
      <c r="J87" s="57"/>
      <c r="K87" s="57"/>
      <c r="L87" s="47"/>
      <c r="M87" s="47"/>
      <c r="N87" s="89"/>
      <c r="O87" s="89"/>
    </row>
    <row r="88" spans="1:15" ht="21" customHeight="1">
      <c r="A88" s="99">
        <v>31010</v>
      </c>
      <c r="B88" s="85" t="s">
        <v>314</v>
      </c>
      <c r="C88" s="55">
        <f t="shared" si="6"/>
        <v>0</v>
      </c>
      <c r="D88" s="55">
        <f t="shared" si="7"/>
        <v>0</v>
      </c>
      <c r="E88" s="57"/>
      <c r="F88" s="57"/>
      <c r="G88" s="57"/>
      <c r="H88" s="147"/>
      <c r="I88" s="57"/>
      <c r="J88" s="57"/>
      <c r="K88" s="57"/>
      <c r="L88" s="47"/>
      <c r="M88" s="47"/>
      <c r="N88" s="89"/>
      <c r="O88" s="89"/>
    </row>
    <row r="89" spans="1:15" ht="21" customHeight="1">
      <c r="A89" s="99">
        <v>31011</v>
      </c>
      <c r="B89" s="85" t="s">
        <v>315</v>
      </c>
      <c r="C89" s="55">
        <f t="shared" si="6"/>
        <v>0</v>
      </c>
      <c r="D89" s="55">
        <f t="shared" si="7"/>
        <v>0</v>
      </c>
      <c r="E89" s="57"/>
      <c r="F89" s="57"/>
      <c r="G89" s="57"/>
      <c r="H89" s="147"/>
      <c r="I89" s="57"/>
      <c r="J89" s="57"/>
      <c r="K89" s="57"/>
      <c r="L89" s="47"/>
      <c r="M89" s="47"/>
      <c r="N89" s="89"/>
      <c r="O89" s="89"/>
    </row>
    <row r="90" spans="1:15" ht="21" customHeight="1">
      <c r="A90" s="99">
        <v>31012</v>
      </c>
      <c r="B90" s="85" t="s">
        <v>316</v>
      </c>
      <c r="C90" s="55">
        <f t="shared" si="6"/>
        <v>0</v>
      </c>
      <c r="D90" s="55">
        <f t="shared" si="7"/>
        <v>0</v>
      </c>
      <c r="E90" s="57"/>
      <c r="F90" s="57"/>
      <c r="G90" s="57"/>
      <c r="H90" s="147"/>
      <c r="I90" s="57"/>
      <c r="J90" s="57"/>
      <c r="K90" s="57"/>
      <c r="L90" s="47"/>
      <c r="M90" s="47"/>
      <c r="N90" s="89"/>
      <c r="O90" s="89"/>
    </row>
    <row r="91" spans="1:15" ht="21" customHeight="1">
      <c r="A91" s="99">
        <v>31013</v>
      </c>
      <c r="B91" s="85" t="s">
        <v>307</v>
      </c>
      <c r="C91" s="55">
        <f t="shared" si="6"/>
        <v>0</v>
      </c>
      <c r="D91" s="55">
        <f t="shared" si="7"/>
        <v>0</v>
      </c>
      <c r="E91" s="57"/>
      <c r="F91" s="57"/>
      <c r="G91" s="57"/>
      <c r="H91" s="147"/>
      <c r="I91" s="57"/>
      <c r="J91" s="57"/>
      <c r="K91" s="57"/>
      <c r="L91" s="47"/>
      <c r="M91" s="47"/>
      <c r="N91" s="89"/>
      <c r="O91" s="89"/>
    </row>
    <row r="92" spans="1:15" ht="21" customHeight="1">
      <c r="A92" s="99">
        <v>31019</v>
      </c>
      <c r="B92" s="85" t="s">
        <v>308</v>
      </c>
      <c r="C92" s="55">
        <f t="shared" si="6"/>
        <v>0</v>
      </c>
      <c r="D92" s="55">
        <f t="shared" si="7"/>
        <v>0</v>
      </c>
      <c r="E92" s="57"/>
      <c r="F92" s="57"/>
      <c r="G92" s="57"/>
      <c r="H92" s="147"/>
      <c r="I92" s="57"/>
      <c r="J92" s="57"/>
      <c r="K92" s="57"/>
      <c r="L92" s="47"/>
      <c r="M92" s="47"/>
      <c r="N92" s="89"/>
      <c r="O92" s="89"/>
    </row>
    <row r="93" spans="1:15" ht="21" customHeight="1">
      <c r="A93" s="99">
        <v>31021</v>
      </c>
      <c r="B93" s="85" t="s">
        <v>309</v>
      </c>
      <c r="C93" s="55">
        <f t="shared" si="6"/>
        <v>0</v>
      </c>
      <c r="D93" s="55">
        <f t="shared" si="7"/>
        <v>0</v>
      </c>
      <c r="E93" s="57"/>
      <c r="F93" s="57"/>
      <c r="G93" s="57"/>
      <c r="H93" s="147"/>
      <c r="I93" s="57"/>
      <c r="J93" s="57"/>
      <c r="K93" s="57"/>
      <c r="L93" s="47"/>
      <c r="M93" s="47"/>
      <c r="N93" s="89"/>
      <c r="O93" s="89"/>
    </row>
    <row r="94" spans="1:15" ht="21" customHeight="1">
      <c r="A94" s="99">
        <v>31022</v>
      </c>
      <c r="B94" s="85" t="s">
        <v>310</v>
      </c>
      <c r="C94" s="55">
        <f t="shared" si="6"/>
        <v>0</v>
      </c>
      <c r="D94" s="55">
        <f t="shared" si="7"/>
        <v>0</v>
      </c>
      <c r="E94" s="57"/>
      <c r="F94" s="57"/>
      <c r="G94" s="57"/>
      <c r="H94" s="147"/>
      <c r="I94" s="57"/>
      <c r="J94" s="57"/>
      <c r="K94" s="57"/>
      <c r="L94" s="47"/>
      <c r="M94" s="47"/>
      <c r="N94" s="89"/>
      <c r="O94" s="89"/>
    </row>
    <row r="95" spans="1:15" ht="21" customHeight="1">
      <c r="A95" s="99">
        <v>31099</v>
      </c>
      <c r="B95" s="85" t="s">
        <v>317</v>
      </c>
      <c r="C95" s="55">
        <f t="shared" si="6"/>
        <v>12455104</v>
      </c>
      <c r="D95" s="55">
        <f t="shared" si="7"/>
        <v>5005104</v>
      </c>
      <c r="E95" s="57"/>
      <c r="F95" s="57"/>
      <c r="G95" s="57"/>
      <c r="H95" s="147">
        <v>5005104</v>
      </c>
      <c r="I95" s="57"/>
      <c r="J95" s="57"/>
      <c r="K95" s="57">
        <v>7450000</v>
      </c>
      <c r="L95" s="47"/>
      <c r="M95" s="47"/>
      <c r="N95" s="89"/>
      <c r="O95" s="89"/>
    </row>
    <row r="96" spans="1:15" s="65" customFormat="1" ht="21" customHeight="1">
      <c r="A96" s="86">
        <v>311</v>
      </c>
      <c r="B96" s="86" t="s">
        <v>318</v>
      </c>
      <c r="C96" s="55">
        <f t="shared" si="6"/>
        <v>0</v>
      </c>
      <c r="D96" s="55">
        <f t="shared" si="7"/>
        <v>0</v>
      </c>
      <c r="E96" s="55">
        <f aca="true" t="shared" si="9" ref="E96:M96">SUM(E97:E98)</f>
        <v>0</v>
      </c>
      <c r="F96" s="55">
        <f t="shared" si="9"/>
        <v>0</v>
      </c>
      <c r="G96" s="55"/>
      <c r="H96" s="151"/>
      <c r="I96" s="55"/>
      <c r="J96" s="55"/>
      <c r="K96" s="55"/>
      <c r="L96" s="55">
        <f t="shared" si="9"/>
        <v>0</v>
      </c>
      <c r="M96" s="55">
        <f t="shared" si="9"/>
        <v>0</v>
      </c>
      <c r="N96" s="104"/>
      <c r="O96" s="104"/>
    </row>
    <row r="97" spans="1:15" ht="21" customHeight="1">
      <c r="A97" s="99">
        <v>31101</v>
      </c>
      <c r="B97" s="85" t="s">
        <v>319</v>
      </c>
      <c r="C97" s="55">
        <f t="shared" si="6"/>
        <v>0</v>
      </c>
      <c r="D97" s="55">
        <f t="shared" si="7"/>
        <v>0</v>
      </c>
      <c r="E97" s="57">
        <v>0</v>
      </c>
      <c r="F97" s="57">
        <v>0</v>
      </c>
      <c r="G97" s="57">
        <v>0</v>
      </c>
      <c r="H97" s="147">
        <v>0</v>
      </c>
      <c r="I97" s="57">
        <v>0</v>
      </c>
      <c r="J97" s="57"/>
      <c r="K97" s="57">
        <v>0</v>
      </c>
      <c r="L97" s="47"/>
      <c r="M97" s="47"/>
      <c r="N97" s="89"/>
      <c r="O97" s="89"/>
    </row>
    <row r="98" spans="1:15" ht="21" customHeight="1">
      <c r="A98" s="99">
        <v>31199</v>
      </c>
      <c r="B98" s="85" t="s">
        <v>320</v>
      </c>
      <c r="C98" s="55">
        <f t="shared" si="6"/>
        <v>0</v>
      </c>
      <c r="D98" s="55">
        <f t="shared" si="7"/>
        <v>0</v>
      </c>
      <c r="E98" s="57"/>
      <c r="F98" s="57">
        <v>0</v>
      </c>
      <c r="G98" s="57">
        <v>0</v>
      </c>
      <c r="H98" s="147">
        <v>0</v>
      </c>
      <c r="I98" s="57">
        <v>0</v>
      </c>
      <c r="J98" s="57"/>
      <c r="K98" s="57">
        <v>0</v>
      </c>
      <c r="L98" s="47"/>
      <c r="M98" s="47"/>
      <c r="N98" s="89"/>
      <c r="O98" s="89"/>
    </row>
    <row r="99" spans="1:15" s="65" customFormat="1" ht="21" customHeight="1">
      <c r="A99" s="86">
        <v>312</v>
      </c>
      <c r="B99" s="86" t="s">
        <v>321</v>
      </c>
      <c r="C99" s="55">
        <f t="shared" si="6"/>
        <v>5310000</v>
      </c>
      <c r="D99" s="55">
        <f t="shared" si="7"/>
        <v>5310000</v>
      </c>
      <c r="E99" s="55">
        <f aca="true" t="shared" si="10" ref="E99:M99">SUM(E100:E104)</f>
        <v>0</v>
      </c>
      <c r="F99" s="55">
        <f t="shared" si="10"/>
        <v>0</v>
      </c>
      <c r="G99" s="55">
        <f t="shared" si="10"/>
        <v>250000</v>
      </c>
      <c r="H99" s="151">
        <f t="shared" si="10"/>
        <v>5060000</v>
      </c>
      <c r="I99" s="55">
        <f t="shared" si="10"/>
        <v>0</v>
      </c>
      <c r="J99" s="55"/>
      <c r="K99" s="55">
        <f>SUM(K100:K104)</f>
        <v>0</v>
      </c>
      <c r="L99" s="55">
        <f t="shared" si="10"/>
        <v>0</v>
      </c>
      <c r="M99" s="55">
        <f t="shared" si="10"/>
        <v>0</v>
      </c>
      <c r="N99" s="104"/>
      <c r="O99" s="104"/>
    </row>
    <row r="100" spans="1:15" ht="21" customHeight="1">
      <c r="A100" s="99">
        <v>31201</v>
      </c>
      <c r="B100" s="85" t="s">
        <v>319</v>
      </c>
      <c r="C100" s="55">
        <f t="shared" si="6"/>
        <v>0</v>
      </c>
      <c r="D100" s="55">
        <f t="shared" si="7"/>
        <v>0</v>
      </c>
      <c r="E100" s="57">
        <v>0</v>
      </c>
      <c r="F100" s="57">
        <v>0</v>
      </c>
      <c r="G100" s="57">
        <v>0</v>
      </c>
      <c r="H100" s="147">
        <v>0</v>
      </c>
      <c r="I100" s="57">
        <v>0</v>
      </c>
      <c r="J100" s="57"/>
      <c r="K100" s="57">
        <v>0</v>
      </c>
      <c r="L100" s="47"/>
      <c r="M100" s="47"/>
      <c r="N100" s="89"/>
      <c r="O100" s="89"/>
    </row>
    <row r="101" spans="1:15" ht="21" customHeight="1">
      <c r="A101" s="99">
        <v>31203</v>
      </c>
      <c r="B101" s="85" t="s">
        <v>322</v>
      </c>
      <c r="C101" s="55">
        <f t="shared" si="6"/>
        <v>0</v>
      </c>
      <c r="D101" s="55">
        <f t="shared" si="7"/>
        <v>0</v>
      </c>
      <c r="E101" s="57"/>
      <c r="F101" s="57">
        <v>0</v>
      </c>
      <c r="G101" s="57">
        <v>0</v>
      </c>
      <c r="H101" s="147">
        <v>0</v>
      </c>
      <c r="I101" s="57">
        <v>0</v>
      </c>
      <c r="J101" s="57"/>
      <c r="K101" s="57">
        <v>0</v>
      </c>
      <c r="L101" s="47"/>
      <c r="M101" s="47"/>
      <c r="N101" s="89"/>
      <c r="O101" s="89"/>
    </row>
    <row r="102" spans="1:15" ht="21" customHeight="1">
      <c r="A102" s="99">
        <v>31204</v>
      </c>
      <c r="B102" s="85" t="s">
        <v>323</v>
      </c>
      <c r="C102" s="55">
        <f t="shared" si="6"/>
        <v>0</v>
      </c>
      <c r="D102" s="55">
        <f t="shared" si="7"/>
        <v>0</v>
      </c>
      <c r="E102" s="57"/>
      <c r="F102" s="57">
        <v>0</v>
      </c>
      <c r="G102" s="57">
        <v>0</v>
      </c>
      <c r="H102" s="147">
        <v>0</v>
      </c>
      <c r="I102" s="57">
        <v>0</v>
      </c>
      <c r="J102" s="57"/>
      <c r="K102" s="57">
        <v>0</v>
      </c>
      <c r="L102" s="47"/>
      <c r="M102" s="47"/>
      <c r="N102" s="89"/>
      <c r="O102" s="89"/>
    </row>
    <row r="103" spans="1:15" ht="21" customHeight="1">
      <c r="A103" s="99">
        <v>31205</v>
      </c>
      <c r="B103" s="85" t="s">
        <v>324</v>
      </c>
      <c r="C103" s="55">
        <f t="shared" si="6"/>
        <v>0</v>
      </c>
      <c r="D103" s="55">
        <f t="shared" si="7"/>
        <v>0</v>
      </c>
      <c r="E103" s="57"/>
      <c r="F103" s="57">
        <v>0</v>
      </c>
      <c r="G103" s="57">
        <v>0</v>
      </c>
      <c r="H103" s="147">
        <v>0</v>
      </c>
      <c r="I103" s="57">
        <v>0</v>
      </c>
      <c r="J103" s="57"/>
      <c r="K103" s="57">
        <v>0</v>
      </c>
      <c r="L103" s="47"/>
      <c r="M103" s="47"/>
      <c r="N103" s="89"/>
      <c r="O103" s="89"/>
    </row>
    <row r="104" spans="1:15" ht="21" customHeight="1">
      <c r="A104" s="99">
        <v>31299</v>
      </c>
      <c r="B104" s="85" t="s">
        <v>320</v>
      </c>
      <c r="C104" s="55">
        <f t="shared" si="6"/>
        <v>5310000</v>
      </c>
      <c r="D104" s="55">
        <f t="shared" si="7"/>
        <v>5310000</v>
      </c>
      <c r="E104" s="57"/>
      <c r="F104" s="57"/>
      <c r="G104" s="57">
        <v>250000</v>
      </c>
      <c r="H104" s="147">
        <v>5060000</v>
      </c>
      <c r="I104" s="57"/>
      <c r="J104" s="57"/>
      <c r="K104" s="57">
        <v>0</v>
      </c>
      <c r="L104" s="47"/>
      <c r="M104" s="47"/>
      <c r="N104" s="89"/>
      <c r="O104" s="89"/>
    </row>
    <row r="105" spans="1:15" s="65" customFormat="1" ht="21" customHeight="1">
      <c r="A105" s="86">
        <v>313</v>
      </c>
      <c r="B105" s="86" t="s">
        <v>325</v>
      </c>
      <c r="C105" s="55">
        <f t="shared" si="6"/>
        <v>0</v>
      </c>
      <c r="D105" s="55">
        <f t="shared" si="7"/>
        <v>0</v>
      </c>
      <c r="E105" s="55">
        <v>0</v>
      </c>
      <c r="F105" s="55"/>
      <c r="G105" s="55"/>
      <c r="H105" s="151"/>
      <c r="I105" s="55"/>
      <c r="J105" s="55"/>
      <c r="K105" s="55">
        <v>0</v>
      </c>
      <c r="L105" s="55">
        <f>SUM(L106:L107)</f>
        <v>0</v>
      </c>
      <c r="M105" s="55">
        <f>SUM(M106:M107)</f>
        <v>0</v>
      </c>
      <c r="N105" s="104"/>
      <c r="O105" s="104"/>
    </row>
    <row r="106" spans="1:15" ht="21" customHeight="1">
      <c r="A106" s="99">
        <v>31302</v>
      </c>
      <c r="B106" s="85" t="s">
        <v>326</v>
      </c>
      <c r="C106" s="55">
        <f t="shared" si="6"/>
        <v>0</v>
      </c>
      <c r="D106" s="55">
        <f t="shared" si="7"/>
        <v>0</v>
      </c>
      <c r="E106" s="57">
        <v>0</v>
      </c>
      <c r="F106" s="57">
        <v>0</v>
      </c>
      <c r="G106" s="57">
        <v>0</v>
      </c>
      <c r="H106" s="147">
        <v>0</v>
      </c>
      <c r="I106" s="57">
        <v>0</v>
      </c>
      <c r="J106" s="57"/>
      <c r="K106" s="57">
        <v>0</v>
      </c>
      <c r="L106" s="47"/>
      <c r="M106" s="47"/>
      <c r="N106" s="89"/>
      <c r="O106" s="89"/>
    </row>
    <row r="107" spans="1:15" ht="21" customHeight="1">
      <c r="A107" s="99">
        <v>31303</v>
      </c>
      <c r="B107" s="85" t="s">
        <v>327</v>
      </c>
      <c r="C107" s="55">
        <f t="shared" si="6"/>
        <v>0</v>
      </c>
      <c r="D107" s="55">
        <f t="shared" si="7"/>
        <v>0</v>
      </c>
      <c r="E107" s="57">
        <v>0</v>
      </c>
      <c r="F107" s="57">
        <v>0</v>
      </c>
      <c r="G107" s="57">
        <v>0</v>
      </c>
      <c r="H107" s="147">
        <v>0</v>
      </c>
      <c r="I107" s="57">
        <v>0</v>
      </c>
      <c r="J107" s="57"/>
      <c r="K107" s="57">
        <v>0</v>
      </c>
      <c r="L107" s="47"/>
      <c r="M107" s="47"/>
      <c r="N107" s="89"/>
      <c r="O107" s="89"/>
    </row>
    <row r="108" spans="1:15" s="65" customFormat="1" ht="21" customHeight="1">
      <c r="A108" s="86">
        <v>399</v>
      </c>
      <c r="B108" s="86" t="s">
        <v>328</v>
      </c>
      <c r="C108" s="55">
        <f t="shared" si="6"/>
        <v>0</v>
      </c>
      <c r="D108" s="55">
        <f t="shared" si="7"/>
        <v>0</v>
      </c>
      <c r="E108" s="55">
        <f aca="true" t="shared" si="11" ref="E108:M108">SUM(E109:E112)</f>
        <v>0</v>
      </c>
      <c r="F108" s="55">
        <f t="shared" si="11"/>
        <v>0</v>
      </c>
      <c r="G108" s="55">
        <f t="shared" si="11"/>
        <v>0</v>
      </c>
      <c r="H108" s="151">
        <f t="shared" si="11"/>
        <v>0</v>
      </c>
      <c r="I108" s="55">
        <f t="shared" si="11"/>
        <v>0</v>
      </c>
      <c r="J108" s="55"/>
      <c r="K108" s="55">
        <f>SUM(K109:K112)</f>
        <v>0</v>
      </c>
      <c r="L108" s="55">
        <f t="shared" si="11"/>
        <v>0</v>
      </c>
      <c r="M108" s="55">
        <f t="shared" si="11"/>
        <v>0</v>
      </c>
      <c r="N108" s="104"/>
      <c r="O108" s="104"/>
    </row>
    <row r="109" spans="1:15" ht="21" customHeight="1">
      <c r="A109" s="99">
        <v>39906</v>
      </c>
      <c r="B109" s="85" t="s">
        <v>329</v>
      </c>
      <c r="C109" s="55">
        <f t="shared" si="6"/>
        <v>0</v>
      </c>
      <c r="D109" s="55">
        <f t="shared" si="7"/>
        <v>0</v>
      </c>
      <c r="E109" s="57">
        <v>0</v>
      </c>
      <c r="F109" s="57">
        <v>0</v>
      </c>
      <c r="G109" s="57">
        <v>0</v>
      </c>
      <c r="H109" s="147">
        <v>0</v>
      </c>
      <c r="I109" s="57">
        <v>0</v>
      </c>
      <c r="J109" s="57"/>
      <c r="K109" s="57">
        <v>0</v>
      </c>
      <c r="L109" s="47"/>
      <c r="M109" s="47"/>
      <c r="N109" s="89"/>
      <c r="O109" s="89"/>
    </row>
    <row r="110" spans="1:15" ht="21" customHeight="1">
      <c r="A110" s="99">
        <v>39907</v>
      </c>
      <c r="B110" s="85" t="s">
        <v>330</v>
      </c>
      <c r="C110" s="55">
        <f t="shared" si="6"/>
        <v>0</v>
      </c>
      <c r="D110" s="55">
        <f t="shared" si="7"/>
        <v>0</v>
      </c>
      <c r="E110" s="57">
        <v>0</v>
      </c>
      <c r="F110" s="57">
        <v>0</v>
      </c>
      <c r="G110" s="57">
        <v>0</v>
      </c>
      <c r="H110" s="147">
        <v>0</v>
      </c>
      <c r="I110" s="57">
        <v>0</v>
      </c>
      <c r="J110" s="57"/>
      <c r="K110" s="57">
        <v>0</v>
      </c>
      <c r="L110" s="47"/>
      <c r="M110" s="47"/>
      <c r="N110" s="89"/>
      <c r="O110" s="89"/>
    </row>
    <row r="111" spans="1:15" ht="25.5" customHeight="1">
      <c r="A111" s="99">
        <v>39908</v>
      </c>
      <c r="B111" s="85" t="s">
        <v>331</v>
      </c>
      <c r="C111" s="55">
        <f t="shared" si="6"/>
        <v>0</v>
      </c>
      <c r="D111" s="55">
        <f t="shared" si="7"/>
        <v>0</v>
      </c>
      <c r="E111" s="57"/>
      <c r="F111" s="57">
        <v>0</v>
      </c>
      <c r="G111" s="57">
        <v>0</v>
      </c>
      <c r="H111" s="147">
        <v>0</v>
      </c>
      <c r="I111" s="57">
        <v>0</v>
      </c>
      <c r="J111" s="57"/>
      <c r="K111" s="57">
        <v>0</v>
      </c>
      <c r="L111" s="47"/>
      <c r="M111" s="47"/>
      <c r="N111" s="89"/>
      <c r="O111" s="89"/>
    </row>
    <row r="112" spans="1:15" ht="21" customHeight="1">
      <c r="A112" s="99">
        <v>39999</v>
      </c>
      <c r="B112" s="85" t="s">
        <v>332</v>
      </c>
      <c r="C112" s="55">
        <f t="shared" si="6"/>
        <v>0</v>
      </c>
      <c r="D112" s="55">
        <f t="shared" si="7"/>
        <v>0</v>
      </c>
      <c r="E112" s="57"/>
      <c r="F112" s="57">
        <v>0</v>
      </c>
      <c r="G112" s="57">
        <v>0</v>
      </c>
      <c r="H112" s="147">
        <v>0</v>
      </c>
      <c r="I112" s="57">
        <v>0</v>
      </c>
      <c r="J112" s="57"/>
      <c r="K112" s="57">
        <v>0</v>
      </c>
      <c r="L112" s="47"/>
      <c r="M112" s="57">
        <v>0</v>
      </c>
      <c r="N112" s="89"/>
      <c r="O112" s="89"/>
    </row>
    <row r="113" spans="1:15" ht="12">
      <c r="A113" s="89"/>
      <c r="B113" s="89"/>
      <c r="C113" s="89"/>
      <c r="D113" s="89"/>
      <c r="E113" s="89"/>
      <c r="F113" s="89"/>
      <c r="G113" s="89"/>
      <c r="H113" s="152"/>
      <c r="I113" s="89"/>
      <c r="J113" s="89"/>
      <c r="K113" s="89"/>
      <c r="L113" s="89"/>
      <c r="M113" s="89"/>
      <c r="N113" s="89"/>
      <c r="O113" s="89"/>
    </row>
  </sheetData>
  <sheetProtection formatCells="0" formatColumns="0" formatRows="0"/>
  <mergeCells count="10">
    <mergeCell ref="M4:M5"/>
    <mergeCell ref="A2:M2"/>
    <mergeCell ref="L1:M1"/>
    <mergeCell ref="A4:A5"/>
    <mergeCell ref="B4:B5"/>
    <mergeCell ref="C4:C5"/>
    <mergeCell ref="D4:I4"/>
    <mergeCell ref="J4:J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showGridLines="0" showZeros="0" zoomScalePageLayoutView="0" workbookViewId="0" topLeftCell="A1">
      <selection activeCell="J18" sqref="J18"/>
    </sheetView>
  </sheetViews>
  <sheetFormatPr defaultColWidth="9.16015625" defaultRowHeight="11.25"/>
  <cols>
    <col min="1" max="1" width="8" style="6" customWidth="1"/>
    <col min="2" max="2" width="29" style="6" customWidth="1"/>
    <col min="3" max="5" width="18.16015625" style="6" bestFit="1" customWidth="1"/>
    <col min="6" max="6" width="16" style="6" bestFit="1" customWidth="1"/>
    <col min="7" max="7" width="16.33203125" style="6" customWidth="1"/>
    <col min="8" max="8" width="13.66015625" style="6" customWidth="1"/>
    <col min="9" max="9" width="14.83203125" style="6" customWidth="1"/>
    <col min="10" max="10" width="12.66015625" style="6" customWidth="1"/>
    <col min="11" max="11" width="14.83203125" style="6" customWidth="1"/>
    <col min="12" max="12" width="14.66015625" style="6" customWidth="1"/>
    <col min="13" max="13" width="6" style="6" customWidth="1"/>
    <col min="14" max="19" width="9.33203125" style="6" customWidth="1"/>
    <col min="20" max="16384" width="9.16015625" style="6" customWidth="1"/>
  </cols>
  <sheetData>
    <row r="1" spans="1:19" ht="19.5" customHeight="1">
      <c r="A1" s="90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51" t="s">
        <v>333</v>
      </c>
      <c r="N1" s="77"/>
      <c r="O1" s="77"/>
      <c r="P1" s="77"/>
      <c r="Q1" s="77"/>
      <c r="R1" s="77"/>
      <c r="S1" s="77"/>
    </row>
    <row r="2" spans="1:19" ht="32.25" customHeight="1">
      <c r="A2" s="251" t="s">
        <v>416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77"/>
      <c r="O2" s="77"/>
      <c r="P2" s="77"/>
      <c r="Q2" s="77"/>
      <c r="R2" s="77"/>
      <c r="S2" s="77"/>
    </row>
    <row r="3" spans="1:19" ht="15" customHeight="1">
      <c r="A3" s="256" t="s">
        <v>432</v>
      </c>
      <c r="B3" s="253"/>
      <c r="C3" s="253"/>
      <c r="D3" s="91"/>
      <c r="E3" s="91"/>
      <c r="F3" s="91"/>
      <c r="G3" s="92"/>
      <c r="H3" s="92"/>
      <c r="I3" s="92"/>
      <c r="J3" s="74"/>
      <c r="K3" s="74"/>
      <c r="L3" s="74"/>
      <c r="M3" s="106" t="s">
        <v>288</v>
      </c>
      <c r="N3" s="76"/>
      <c r="O3" s="77"/>
      <c r="P3" s="77"/>
      <c r="Q3" s="77"/>
      <c r="R3" s="77"/>
      <c r="S3" s="77"/>
    </row>
    <row r="4" spans="1:19" ht="24.75" customHeight="1">
      <c r="A4" s="229" t="s">
        <v>232</v>
      </c>
      <c r="B4" s="226" t="s">
        <v>233</v>
      </c>
      <c r="C4" s="226" t="s">
        <v>90</v>
      </c>
      <c r="D4" s="226" t="s">
        <v>91</v>
      </c>
      <c r="E4" s="226"/>
      <c r="F4" s="226"/>
      <c r="G4" s="226"/>
      <c r="H4" s="226"/>
      <c r="I4" s="226"/>
      <c r="J4" s="226" t="s">
        <v>92</v>
      </c>
      <c r="K4" s="226" t="s">
        <v>86</v>
      </c>
      <c r="L4" s="226" t="s">
        <v>87</v>
      </c>
      <c r="M4" s="226" t="s">
        <v>289</v>
      </c>
      <c r="N4" s="76"/>
      <c r="O4" s="76"/>
      <c r="P4" s="76"/>
      <c r="Q4" s="76"/>
      <c r="R4" s="76"/>
      <c r="S4" s="76"/>
    </row>
    <row r="5" spans="1:19" ht="40.5" customHeight="1">
      <c r="A5" s="229"/>
      <c r="B5" s="230"/>
      <c r="C5" s="230"/>
      <c r="D5" s="53" t="s">
        <v>95</v>
      </c>
      <c r="E5" s="53" t="s">
        <v>96</v>
      </c>
      <c r="F5" s="53" t="s">
        <v>290</v>
      </c>
      <c r="G5" s="53" t="s">
        <v>291</v>
      </c>
      <c r="H5" s="53" t="s">
        <v>292</v>
      </c>
      <c r="I5" s="53" t="s">
        <v>334</v>
      </c>
      <c r="J5" s="230"/>
      <c r="K5" s="230"/>
      <c r="L5" s="226"/>
      <c r="M5" s="230"/>
      <c r="N5" s="76"/>
      <c r="O5" s="76"/>
      <c r="P5" s="77"/>
      <c r="Q5" s="77"/>
      <c r="R5" s="77"/>
      <c r="S5" s="77"/>
    </row>
    <row r="6" spans="1:13" s="65" customFormat="1" ht="24" customHeight="1">
      <c r="A6" s="107"/>
      <c r="B6" s="108" t="s">
        <v>18</v>
      </c>
      <c r="C6" s="63">
        <f>SUM(E6:M6)</f>
        <v>57941087</v>
      </c>
      <c r="D6" s="63">
        <f>SUM(E6:I6)</f>
        <v>33442604</v>
      </c>
      <c r="E6" s="63">
        <f>E7+E12+E23+E31+E38+E42+E45+E49+E52+E77</f>
        <v>12933914</v>
      </c>
      <c r="F6" s="63">
        <f>F7+F12+F23+F31+F38+F42+F45+F49+F52+F77</f>
        <v>0</v>
      </c>
      <c r="G6" s="63">
        <f>G7+G12+G23+G31+G38+G42+G45+G49+G52+G77</f>
        <v>4179878</v>
      </c>
      <c r="H6" s="63">
        <f>H7+H12+H23+H31+H38+H42+H45+H49+H52+H77</f>
        <v>16328812</v>
      </c>
      <c r="I6" s="63">
        <f>I7+I12+I23+I31+I38+I42+I45+I49+I52+I77</f>
        <v>0</v>
      </c>
      <c r="J6" s="63"/>
      <c r="K6" s="63">
        <f>K7+K12+K23+K31+K38+K42+K45+K49+K52+K77</f>
        <v>24498483</v>
      </c>
      <c r="L6" s="63">
        <f>L7+L12+L23+L31+L38+L42+L45+L49+L52+L77</f>
        <v>0</v>
      </c>
      <c r="M6" s="63">
        <f>M7+M12+M23+M31+M38+M42+M45+M49+M52+M77</f>
        <v>0</v>
      </c>
    </row>
    <row r="7" spans="1:19" s="65" customFormat="1" ht="21" customHeight="1">
      <c r="A7" s="86">
        <v>501</v>
      </c>
      <c r="B7" s="86" t="s">
        <v>335</v>
      </c>
      <c r="C7" s="63">
        <f aca="true" t="shared" si="0" ref="C7:C70">SUM(E7:M7)</f>
        <v>12182675</v>
      </c>
      <c r="D7" s="63">
        <f aca="true" t="shared" si="1" ref="D7:D70">SUM(E7:I7)</f>
        <v>8618752</v>
      </c>
      <c r="E7" s="55">
        <f>SUM(E8:E11)</f>
        <v>8618752</v>
      </c>
      <c r="F7" s="55">
        <f aca="true" t="shared" si="2" ref="F7:M7">SUM(F8:F11)</f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/>
      <c r="K7" s="55">
        <f>SUM(K8:K11)</f>
        <v>3563923</v>
      </c>
      <c r="L7" s="55">
        <f t="shared" si="2"/>
        <v>0</v>
      </c>
      <c r="M7" s="55">
        <f t="shared" si="2"/>
        <v>0</v>
      </c>
      <c r="N7" s="109"/>
      <c r="O7" s="81"/>
      <c r="P7" s="82"/>
      <c r="Q7" s="82"/>
      <c r="R7" s="82"/>
      <c r="S7" s="82"/>
    </row>
    <row r="8" spans="1:19" ht="21" customHeight="1">
      <c r="A8" s="99">
        <v>50101</v>
      </c>
      <c r="B8" s="72" t="s">
        <v>336</v>
      </c>
      <c r="C8" s="63">
        <f t="shared" si="0"/>
        <v>7310044</v>
      </c>
      <c r="D8" s="63">
        <f t="shared" si="1"/>
        <v>6310044</v>
      </c>
      <c r="E8" s="57">
        <v>6310044</v>
      </c>
      <c r="F8" s="57"/>
      <c r="G8" s="57"/>
      <c r="H8" s="57"/>
      <c r="I8" s="57"/>
      <c r="J8" s="57"/>
      <c r="K8" s="57">
        <v>1000000</v>
      </c>
      <c r="L8" s="57"/>
      <c r="M8" s="57">
        <v>0</v>
      </c>
      <c r="N8" s="76"/>
      <c r="O8" s="76"/>
      <c r="P8" s="77"/>
      <c r="Q8" s="77"/>
      <c r="R8" s="77"/>
      <c r="S8" s="77"/>
    </row>
    <row r="9" spans="1:19" ht="21" customHeight="1">
      <c r="A9" s="99">
        <v>50102</v>
      </c>
      <c r="B9" s="72" t="s">
        <v>337</v>
      </c>
      <c r="C9" s="63">
        <f t="shared" si="0"/>
        <v>1521431</v>
      </c>
      <c r="D9" s="63">
        <f t="shared" si="1"/>
        <v>1057508</v>
      </c>
      <c r="E9" s="155">
        <v>1057508</v>
      </c>
      <c r="F9" s="57"/>
      <c r="G9" s="57"/>
      <c r="H9" s="57"/>
      <c r="I9" s="57"/>
      <c r="J9" s="57"/>
      <c r="K9" s="57">
        <v>463923</v>
      </c>
      <c r="L9" s="57"/>
      <c r="M9" s="57">
        <v>0</v>
      </c>
      <c r="N9" s="76"/>
      <c r="O9" s="77"/>
      <c r="P9" s="77"/>
      <c r="Q9" s="77"/>
      <c r="R9" s="77"/>
      <c r="S9" s="77"/>
    </row>
    <row r="10" spans="1:19" ht="21" customHeight="1">
      <c r="A10" s="99">
        <v>50103</v>
      </c>
      <c r="B10" s="72" t="s">
        <v>338</v>
      </c>
      <c r="C10" s="63">
        <f t="shared" si="0"/>
        <v>900000</v>
      </c>
      <c r="D10" s="63">
        <f t="shared" si="1"/>
        <v>800000</v>
      </c>
      <c r="E10" s="57">
        <v>800000</v>
      </c>
      <c r="F10" s="57"/>
      <c r="G10" s="57"/>
      <c r="H10" s="57"/>
      <c r="I10" s="57"/>
      <c r="J10" s="57"/>
      <c r="K10" s="57">
        <v>100000</v>
      </c>
      <c r="L10" s="57"/>
      <c r="M10" s="57">
        <v>0</v>
      </c>
      <c r="N10" s="76"/>
      <c r="O10" s="77"/>
      <c r="P10" s="77"/>
      <c r="Q10" s="77"/>
      <c r="R10" s="77"/>
      <c r="S10" s="77"/>
    </row>
    <row r="11" spans="1:19" ht="21" customHeight="1">
      <c r="A11" s="99">
        <v>50199</v>
      </c>
      <c r="B11" s="72" t="s">
        <v>247</v>
      </c>
      <c r="C11" s="63">
        <f t="shared" si="0"/>
        <v>2451200</v>
      </c>
      <c r="D11" s="63">
        <f t="shared" si="1"/>
        <v>451200</v>
      </c>
      <c r="E11" s="57">
        <v>451200</v>
      </c>
      <c r="F11" s="57"/>
      <c r="G11" s="57"/>
      <c r="H11" s="57"/>
      <c r="I11" s="57"/>
      <c r="J11" s="57"/>
      <c r="K11" s="57">
        <v>2000000</v>
      </c>
      <c r="L11" s="57"/>
      <c r="M11" s="57">
        <v>0</v>
      </c>
      <c r="N11" s="76"/>
      <c r="O11" s="77"/>
      <c r="P11" s="77"/>
      <c r="Q11" s="77"/>
      <c r="R11" s="77"/>
      <c r="S11" s="77"/>
    </row>
    <row r="12" spans="1:19" s="65" customFormat="1" ht="21" customHeight="1">
      <c r="A12" s="86">
        <v>502</v>
      </c>
      <c r="B12" s="84" t="s">
        <v>339</v>
      </c>
      <c r="C12" s="63">
        <f t="shared" si="0"/>
        <v>9275630</v>
      </c>
      <c r="D12" s="63">
        <f t="shared" si="1"/>
        <v>4980000</v>
      </c>
      <c r="E12" s="55">
        <f>SUM(E13:E22)</f>
        <v>3880162</v>
      </c>
      <c r="F12" s="55">
        <f aca="true" t="shared" si="3" ref="F12:M12">SUM(F13:F22)</f>
        <v>0</v>
      </c>
      <c r="G12" s="55">
        <f t="shared" si="3"/>
        <v>0</v>
      </c>
      <c r="H12" s="55">
        <f t="shared" si="3"/>
        <v>1099838</v>
      </c>
      <c r="I12" s="55">
        <f t="shared" si="3"/>
        <v>0</v>
      </c>
      <c r="J12" s="55"/>
      <c r="K12" s="55">
        <f>SUM(K13:K22)</f>
        <v>4295630</v>
      </c>
      <c r="L12" s="55">
        <f t="shared" si="3"/>
        <v>0</v>
      </c>
      <c r="M12" s="55">
        <f t="shared" si="3"/>
        <v>0</v>
      </c>
      <c r="N12" s="81"/>
      <c r="O12" s="82"/>
      <c r="P12" s="82"/>
      <c r="Q12" s="82"/>
      <c r="R12" s="82"/>
      <c r="S12" s="82"/>
    </row>
    <row r="13" spans="1:19" ht="21" customHeight="1">
      <c r="A13" s="99">
        <v>50201</v>
      </c>
      <c r="B13" s="72" t="s">
        <v>340</v>
      </c>
      <c r="C13" s="63">
        <f t="shared" si="0"/>
        <v>1795000</v>
      </c>
      <c r="D13" s="63">
        <f t="shared" si="1"/>
        <v>1595000</v>
      </c>
      <c r="E13" s="155">
        <v>1595000</v>
      </c>
      <c r="F13" s="57"/>
      <c r="G13" s="57"/>
      <c r="H13" s="57"/>
      <c r="I13" s="57"/>
      <c r="J13" s="57"/>
      <c r="K13" s="57">
        <v>200000</v>
      </c>
      <c r="L13" s="57"/>
      <c r="M13" s="57">
        <v>0</v>
      </c>
      <c r="N13" s="76"/>
      <c r="O13" s="77"/>
      <c r="P13" s="77"/>
      <c r="Q13" s="77"/>
      <c r="R13" s="77"/>
      <c r="S13" s="77"/>
    </row>
    <row r="14" spans="1:19" ht="21" customHeight="1">
      <c r="A14" s="99">
        <v>50202</v>
      </c>
      <c r="B14" s="72" t="s">
        <v>261</v>
      </c>
      <c r="C14" s="63">
        <f t="shared" si="0"/>
        <v>150000</v>
      </c>
      <c r="D14" s="63">
        <f t="shared" si="1"/>
        <v>150000</v>
      </c>
      <c r="E14" s="155">
        <v>150000</v>
      </c>
      <c r="F14" s="57"/>
      <c r="G14" s="57"/>
      <c r="H14" s="57"/>
      <c r="I14" s="57"/>
      <c r="J14" s="57"/>
      <c r="K14" s="57"/>
      <c r="L14" s="57"/>
      <c r="M14" s="57">
        <v>0</v>
      </c>
      <c r="N14" s="76"/>
      <c r="O14" s="77"/>
      <c r="P14" s="77"/>
      <c r="Q14" s="77"/>
      <c r="R14" s="77"/>
      <c r="S14" s="77"/>
    </row>
    <row r="15" spans="1:19" ht="21" customHeight="1">
      <c r="A15" s="99">
        <v>50203</v>
      </c>
      <c r="B15" s="72" t="s">
        <v>262</v>
      </c>
      <c r="C15" s="63">
        <f t="shared" si="0"/>
        <v>50000</v>
      </c>
      <c r="D15" s="63">
        <f t="shared" si="1"/>
        <v>50000</v>
      </c>
      <c r="E15" s="57">
        <v>50000</v>
      </c>
      <c r="F15" s="57"/>
      <c r="G15" s="57"/>
      <c r="H15" s="57"/>
      <c r="I15" s="57"/>
      <c r="J15" s="57"/>
      <c r="K15" s="57"/>
      <c r="L15" s="57"/>
      <c r="M15" s="57">
        <v>0</v>
      </c>
      <c r="N15" s="76"/>
      <c r="O15" s="77"/>
      <c r="P15" s="77"/>
      <c r="Q15" s="77"/>
      <c r="R15" s="77"/>
      <c r="S15" s="77"/>
    </row>
    <row r="16" spans="1:19" ht="21" customHeight="1">
      <c r="A16" s="99">
        <v>50204</v>
      </c>
      <c r="B16" s="72" t="s">
        <v>341</v>
      </c>
      <c r="C16" s="63">
        <f t="shared" si="0"/>
        <v>0</v>
      </c>
      <c r="D16" s="63">
        <f t="shared" si="1"/>
        <v>0</v>
      </c>
      <c r="E16" s="57"/>
      <c r="F16" s="57"/>
      <c r="G16" s="57"/>
      <c r="H16" s="57"/>
      <c r="I16" s="57"/>
      <c r="J16" s="57"/>
      <c r="K16" s="57"/>
      <c r="L16" s="57"/>
      <c r="M16" s="57">
        <v>0</v>
      </c>
      <c r="N16" s="76"/>
      <c r="O16" s="77"/>
      <c r="P16" s="77"/>
      <c r="Q16" s="77"/>
      <c r="R16" s="77"/>
      <c r="S16" s="77"/>
    </row>
    <row r="17" spans="1:19" ht="21" customHeight="1">
      <c r="A17" s="99">
        <v>50205</v>
      </c>
      <c r="B17" s="72" t="s">
        <v>268</v>
      </c>
      <c r="C17" s="63">
        <f t="shared" si="0"/>
        <v>4250000</v>
      </c>
      <c r="D17" s="63">
        <f t="shared" si="1"/>
        <v>1000000</v>
      </c>
      <c r="E17" s="155">
        <v>1000000</v>
      </c>
      <c r="F17" s="57"/>
      <c r="G17" s="57"/>
      <c r="H17" s="57"/>
      <c r="I17" s="57"/>
      <c r="J17" s="57"/>
      <c r="K17" s="57">
        <v>3250000</v>
      </c>
      <c r="L17" s="57"/>
      <c r="M17" s="57">
        <v>0</v>
      </c>
      <c r="N17" s="76"/>
      <c r="O17" s="77"/>
      <c r="P17" s="77"/>
      <c r="Q17" s="77"/>
      <c r="R17" s="77"/>
      <c r="S17" s="77"/>
    </row>
    <row r="18" spans="1:19" ht="21" customHeight="1">
      <c r="A18" s="99">
        <v>50206</v>
      </c>
      <c r="B18" s="72" t="s">
        <v>263</v>
      </c>
      <c r="C18" s="63">
        <f t="shared" si="0"/>
        <v>540000</v>
      </c>
      <c r="D18" s="63">
        <f t="shared" si="1"/>
        <v>540000</v>
      </c>
      <c r="E18" s="57">
        <v>540000</v>
      </c>
      <c r="F18" s="57"/>
      <c r="G18" s="57"/>
      <c r="H18" s="57"/>
      <c r="I18" s="57"/>
      <c r="J18" s="57"/>
      <c r="K18" s="57"/>
      <c r="L18" s="57"/>
      <c r="M18" s="57">
        <v>0</v>
      </c>
      <c r="N18" s="76"/>
      <c r="O18" s="77"/>
      <c r="P18" s="77"/>
      <c r="Q18" s="77"/>
      <c r="R18" s="77"/>
      <c r="S18" s="77"/>
    </row>
    <row r="19" spans="1:19" ht="21" customHeight="1">
      <c r="A19" s="99">
        <v>50207</v>
      </c>
      <c r="B19" s="103" t="s">
        <v>342</v>
      </c>
      <c r="C19" s="63">
        <f t="shared" si="0"/>
        <v>0</v>
      </c>
      <c r="D19" s="63">
        <f t="shared" si="1"/>
        <v>0</v>
      </c>
      <c r="E19" s="57"/>
      <c r="F19" s="57"/>
      <c r="G19" s="57"/>
      <c r="H19" s="57"/>
      <c r="I19" s="57"/>
      <c r="J19" s="57"/>
      <c r="K19" s="57"/>
      <c r="L19" s="57"/>
      <c r="M19" s="57">
        <v>0</v>
      </c>
      <c r="N19" s="76"/>
      <c r="O19" s="77"/>
      <c r="P19" s="77"/>
      <c r="Q19" s="77"/>
      <c r="R19" s="77"/>
      <c r="S19" s="77"/>
    </row>
    <row r="20" spans="1:19" ht="21" customHeight="1">
      <c r="A20" s="99">
        <v>50208</v>
      </c>
      <c r="B20" s="72" t="s">
        <v>271</v>
      </c>
      <c r="C20" s="63">
        <f t="shared" si="0"/>
        <v>45000</v>
      </c>
      <c r="D20" s="63">
        <f t="shared" si="1"/>
        <v>45000</v>
      </c>
      <c r="E20" s="57">
        <v>45000</v>
      </c>
      <c r="F20" s="57"/>
      <c r="G20" s="57"/>
      <c r="H20" s="57"/>
      <c r="I20" s="57"/>
      <c r="J20" s="57"/>
      <c r="K20" s="57"/>
      <c r="L20" s="57"/>
      <c r="M20" s="57">
        <v>0</v>
      </c>
      <c r="N20" s="76"/>
      <c r="O20" s="77"/>
      <c r="P20" s="77"/>
      <c r="Q20" s="77"/>
      <c r="R20" s="77"/>
      <c r="S20" s="77"/>
    </row>
    <row r="21" spans="1:19" ht="21" customHeight="1">
      <c r="A21" s="99">
        <v>50209</v>
      </c>
      <c r="B21" s="72" t="s">
        <v>343</v>
      </c>
      <c r="C21" s="63">
        <f t="shared" si="0"/>
        <v>100000</v>
      </c>
      <c r="D21" s="63">
        <f t="shared" si="1"/>
        <v>100000</v>
      </c>
      <c r="E21" s="57">
        <v>100000</v>
      </c>
      <c r="F21" s="57"/>
      <c r="G21" s="57"/>
      <c r="H21" s="57"/>
      <c r="I21" s="57"/>
      <c r="J21" s="57"/>
      <c r="K21" s="57"/>
      <c r="L21" s="57"/>
      <c r="M21" s="57">
        <v>0</v>
      </c>
      <c r="N21" s="76"/>
      <c r="O21" s="77"/>
      <c r="P21" s="77"/>
      <c r="Q21" s="77"/>
      <c r="R21" s="77"/>
      <c r="S21" s="77"/>
    </row>
    <row r="22" spans="1:19" ht="21" customHeight="1">
      <c r="A22" s="99">
        <v>50299</v>
      </c>
      <c r="B22" s="72" t="s">
        <v>274</v>
      </c>
      <c r="C22" s="63">
        <f t="shared" si="0"/>
        <v>2345630</v>
      </c>
      <c r="D22" s="63">
        <f t="shared" si="1"/>
        <v>1500000</v>
      </c>
      <c r="E22" s="57">
        <v>400162</v>
      </c>
      <c r="F22" s="57"/>
      <c r="G22" s="57"/>
      <c r="H22" s="147">
        <v>1099838</v>
      </c>
      <c r="I22" s="57"/>
      <c r="J22" s="57"/>
      <c r="K22" s="57">
        <v>845630</v>
      </c>
      <c r="L22" s="57"/>
      <c r="M22" s="57">
        <v>0</v>
      </c>
      <c r="N22" s="76"/>
      <c r="O22" s="77"/>
      <c r="P22" s="77"/>
      <c r="Q22" s="77"/>
      <c r="R22" s="77"/>
      <c r="S22" s="77"/>
    </row>
    <row r="23" spans="1:19" s="65" customFormat="1" ht="21" customHeight="1">
      <c r="A23" s="86">
        <v>503</v>
      </c>
      <c r="B23" s="86" t="s">
        <v>344</v>
      </c>
      <c r="C23" s="63">
        <f t="shared" si="0"/>
        <v>18581244</v>
      </c>
      <c r="D23" s="63">
        <f t="shared" si="1"/>
        <v>9778852</v>
      </c>
      <c r="E23" s="55">
        <f>SUM(E24:E30)</f>
        <v>0</v>
      </c>
      <c r="F23" s="55">
        <f aca="true" t="shared" si="4" ref="F23:M23">SUM(F24:F30)</f>
        <v>0</v>
      </c>
      <c r="G23" s="55">
        <f t="shared" si="4"/>
        <v>3929878</v>
      </c>
      <c r="H23" s="55">
        <f t="shared" si="4"/>
        <v>5848974</v>
      </c>
      <c r="I23" s="55">
        <f t="shared" si="4"/>
        <v>0</v>
      </c>
      <c r="J23" s="55"/>
      <c r="K23" s="55">
        <f>SUM(K24:K30)</f>
        <v>8802392</v>
      </c>
      <c r="L23" s="55">
        <f t="shared" si="4"/>
        <v>0</v>
      </c>
      <c r="M23" s="55">
        <f t="shared" si="4"/>
        <v>0</v>
      </c>
      <c r="N23" s="81"/>
      <c r="O23" s="82"/>
      <c r="P23" s="82"/>
      <c r="Q23" s="82"/>
      <c r="R23" s="82"/>
      <c r="S23" s="82"/>
    </row>
    <row r="24" spans="1:19" ht="21" customHeight="1">
      <c r="A24" s="99">
        <v>50301</v>
      </c>
      <c r="B24" s="72" t="s">
        <v>300</v>
      </c>
      <c r="C24" s="63">
        <f t="shared" si="0"/>
        <v>0</v>
      </c>
      <c r="D24" s="63">
        <f t="shared" si="1"/>
        <v>0</v>
      </c>
      <c r="E24" s="57"/>
      <c r="F24" s="57"/>
      <c r="G24" s="57"/>
      <c r="H24" s="57"/>
      <c r="I24" s="57"/>
      <c r="J24" s="57"/>
      <c r="K24" s="57"/>
      <c r="L24" s="57"/>
      <c r="M24" s="57">
        <v>0</v>
      </c>
      <c r="N24" s="76"/>
      <c r="O24" s="77"/>
      <c r="P24" s="77"/>
      <c r="Q24" s="77"/>
      <c r="R24" s="77"/>
      <c r="S24" s="77"/>
    </row>
    <row r="25" spans="1:19" ht="21" customHeight="1">
      <c r="A25" s="99">
        <v>50302</v>
      </c>
      <c r="B25" s="72" t="s">
        <v>303</v>
      </c>
      <c r="C25" s="63">
        <f t="shared" si="0"/>
        <v>12088340</v>
      </c>
      <c r="D25" s="63">
        <f t="shared" si="1"/>
        <v>6785948</v>
      </c>
      <c r="E25" s="57"/>
      <c r="F25" s="57"/>
      <c r="G25" s="57">
        <v>3929878</v>
      </c>
      <c r="H25" s="147">
        <v>2856070</v>
      </c>
      <c r="I25" s="57"/>
      <c r="J25" s="57"/>
      <c r="K25" s="57">
        <v>5302392</v>
      </c>
      <c r="L25" s="110"/>
      <c r="M25" s="57">
        <v>0</v>
      </c>
      <c r="N25" s="76"/>
      <c r="O25" s="77"/>
      <c r="P25" s="77"/>
      <c r="Q25" s="77"/>
      <c r="R25" s="77"/>
      <c r="S25" s="77"/>
    </row>
    <row r="26" spans="1:19" ht="21" customHeight="1">
      <c r="A26" s="99">
        <v>50303</v>
      </c>
      <c r="B26" s="72" t="s">
        <v>307</v>
      </c>
      <c r="C26" s="63">
        <f t="shared" si="0"/>
        <v>0</v>
      </c>
      <c r="D26" s="63">
        <f t="shared" si="1"/>
        <v>0</v>
      </c>
      <c r="E26" s="57"/>
      <c r="F26" s="57"/>
      <c r="G26" s="57"/>
      <c r="H26" s="57"/>
      <c r="I26" s="57"/>
      <c r="J26" s="57"/>
      <c r="K26" s="57"/>
      <c r="L26" s="57"/>
      <c r="M26" s="57">
        <v>0</v>
      </c>
      <c r="N26" s="76"/>
      <c r="O26" s="77"/>
      <c r="P26" s="77"/>
      <c r="Q26" s="77"/>
      <c r="R26" s="77"/>
      <c r="S26" s="77"/>
    </row>
    <row r="27" spans="1:19" ht="27" customHeight="1">
      <c r="A27" s="99">
        <v>50305</v>
      </c>
      <c r="B27" s="72" t="s">
        <v>345</v>
      </c>
      <c r="C27" s="63">
        <f t="shared" si="0"/>
        <v>0</v>
      </c>
      <c r="D27" s="63">
        <f t="shared" si="1"/>
        <v>0</v>
      </c>
      <c r="E27" s="57"/>
      <c r="F27" s="57"/>
      <c r="G27" s="57"/>
      <c r="H27" s="57"/>
      <c r="I27" s="57"/>
      <c r="J27" s="57"/>
      <c r="K27" s="57"/>
      <c r="L27" s="57"/>
      <c r="M27" s="57">
        <v>0</v>
      </c>
      <c r="N27" s="76"/>
      <c r="O27" s="77"/>
      <c r="P27" s="77"/>
      <c r="Q27" s="77"/>
      <c r="R27" s="77"/>
      <c r="S27" s="77"/>
    </row>
    <row r="28" spans="1:19" ht="21" customHeight="1">
      <c r="A28" s="99">
        <v>50306</v>
      </c>
      <c r="B28" s="72" t="s">
        <v>346</v>
      </c>
      <c r="C28" s="63">
        <f t="shared" si="0"/>
        <v>457800</v>
      </c>
      <c r="D28" s="63">
        <f t="shared" si="1"/>
        <v>407800</v>
      </c>
      <c r="E28" s="57"/>
      <c r="F28" s="57"/>
      <c r="G28" s="57"/>
      <c r="H28" s="57">
        <v>407800</v>
      </c>
      <c r="I28" s="57"/>
      <c r="J28" s="57"/>
      <c r="K28" s="57">
        <v>50000</v>
      </c>
      <c r="L28" s="57"/>
      <c r="M28" s="57">
        <v>0</v>
      </c>
      <c r="N28" s="76"/>
      <c r="O28" s="77"/>
      <c r="P28" s="77"/>
      <c r="Q28" s="77"/>
      <c r="R28" s="77"/>
      <c r="S28" s="77"/>
    </row>
    <row r="29" spans="1:19" ht="21" customHeight="1">
      <c r="A29" s="99">
        <v>50307</v>
      </c>
      <c r="B29" s="72" t="s">
        <v>304</v>
      </c>
      <c r="C29" s="63">
        <f t="shared" si="0"/>
        <v>0</v>
      </c>
      <c r="D29" s="63">
        <f t="shared" si="1"/>
        <v>0</v>
      </c>
      <c r="E29" s="57"/>
      <c r="F29" s="57"/>
      <c r="G29" s="57"/>
      <c r="H29" s="57"/>
      <c r="I29" s="57"/>
      <c r="J29" s="57"/>
      <c r="K29" s="57"/>
      <c r="L29" s="57"/>
      <c r="M29" s="57">
        <v>0</v>
      </c>
      <c r="N29" s="76"/>
      <c r="O29" s="77"/>
      <c r="P29" s="77"/>
      <c r="Q29" s="77"/>
      <c r="R29" s="77"/>
      <c r="S29" s="77"/>
    </row>
    <row r="30" spans="1:19" ht="21" customHeight="1">
      <c r="A30" s="99">
        <v>50399</v>
      </c>
      <c r="B30" s="72" t="s">
        <v>317</v>
      </c>
      <c r="C30" s="63">
        <f t="shared" si="0"/>
        <v>6035104</v>
      </c>
      <c r="D30" s="63">
        <f t="shared" si="1"/>
        <v>2585104</v>
      </c>
      <c r="E30" s="57"/>
      <c r="F30" s="57"/>
      <c r="G30" s="57"/>
      <c r="H30" s="147">
        <v>2585104</v>
      </c>
      <c r="I30" s="57"/>
      <c r="J30" s="57"/>
      <c r="K30" s="57">
        <v>3450000</v>
      </c>
      <c r="L30" s="57"/>
      <c r="M30" s="57">
        <v>0</v>
      </c>
      <c r="N30" s="76"/>
      <c r="O30" s="77"/>
      <c r="P30" s="77"/>
      <c r="Q30" s="77"/>
      <c r="R30" s="77"/>
      <c r="S30" s="77"/>
    </row>
    <row r="31" spans="1:19" s="65" customFormat="1" ht="21" customHeight="1">
      <c r="A31" s="86">
        <v>504</v>
      </c>
      <c r="B31" s="86" t="s">
        <v>347</v>
      </c>
      <c r="C31" s="63">
        <f t="shared" si="0"/>
        <v>0</v>
      </c>
      <c r="D31" s="63">
        <f t="shared" si="1"/>
        <v>0</v>
      </c>
      <c r="E31" s="55">
        <f>SUM(E32:E37)</f>
        <v>0</v>
      </c>
      <c r="F31" s="55">
        <f aca="true" t="shared" si="5" ref="F31:M31">SUM(F32:F37)</f>
        <v>0</v>
      </c>
      <c r="G31" s="55">
        <f t="shared" si="5"/>
        <v>0</v>
      </c>
      <c r="H31" s="55">
        <f t="shared" si="5"/>
        <v>0</v>
      </c>
      <c r="I31" s="55">
        <f t="shared" si="5"/>
        <v>0</v>
      </c>
      <c r="J31" s="55"/>
      <c r="K31" s="55">
        <f>SUM(K32:K37)</f>
        <v>0</v>
      </c>
      <c r="L31" s="55">
        <f t="shared" si="5"/>
        <v>0</v>
      </c>
      <c r="M31" s="55">
        <f t="shared" si="5"/>
        <v>0</v>
      </c>
      <c r="N31" s="81"/>
      <c r="O31" s="82"/>
      <c r="P31" s="82"/>
      <c r="Q31" s="82"/>
      <c r="R31" s="82"/>
      <c r="S31" s="82"/>
    </row>
    <row r="32" spans="1:19" ht="21" customHeight="1">
      <c r="A32" s="99">
        <v>50401</v>
      </c>
      <c r="B32" s="72" t="s">
        <v>300</v>
      </c>
      <c r="C32" s="63">
        <f t="shared" si="0"/>
        <v>0</v>
      </c>
      <c r="D32" s="63">
        <f t="shared" si="1"/>
        <v>0</v>
      </c>
      <c r="E32" s="57"/>
      <c r="F32" s="57"/>
      <c r="G32" s="57"/>
      <c r="H32" s="57"/>
      <c r="I32" s="57"/>
      <c r="J32" s="57"/>
      <c r="K32" s="57"/>
      <c r="L32" s="57"/>
      <c r="M32" s="57">
        <v>0</v>
      </c>
      <c r="N32" s="76"/>
      <c r="O32" s="77"/>
      <c r="P32" s="77"/>
      <c r="Q32" s="77"/>
      <c r="R32" s="77"/>
      <c r="S32" s="77"/>
    </row>
    <row r="33" spans="1:19" ht="21" customHeight="1">
      <c r="A33" s="99">
        <v>50402</v>
      </c>
      <c r="B33" s="72" t="s">
        <v>303</v>
      </c>
      <c r="C33" s="63">
        <f t="shared" si="0"/>
        <v>0</v>
      </c>
      <c r="D33" s="63">
        <f t="shared" si="1"/>
        <v>0</v>
      </c>
      <c r="E33" s="57"/>
      <c r="F33" s="57"/>
      <c r="G33" s="57"/>
      <c r="H33" s="57"/>
      <c r="I33" s="57"/>
      <c r="J33" s="57"/>
      <c r="K33" s="57"/>
      <c r="L33" s="57"/>
      <c r="M33" s="57">
        <v>0</v>
      </c>
      <c r="N33" s="76"/>
      <c r="O33" s="77"/>
      <c r="P33" s="77"/>
      <c r="Q33" s="77"/>
      <c r="R33" s="77"/>
      <c r="S33" s="77"/>
    </row>
    <row r="34" spans="1:19" ht="21" customHeight="1">
      <c r="A34" s="99">
        <v>50403</v>
      </c>
      <c r="B34" s="72" t="s">
        <v>307</v>
      </c>
      <c r="C34" s="63">
        <f t="shared" si="0"/>
        <v>0</v>
      </c>
      <c r="D34" s="63">
        <f t="shared" si="1"/>
        <v>0</v>
      </c>
      <c r="E34" s="57"/>
      <c r="F34" s="57"/>
      <c r="G34" s="57"/>
      <c r="H34" s="57"/>
      <c r="I34" s="57"/>
      <c r="J34" s="57"/>
      <c r="K34" s="57"/>
      <c r="L34" s="57"/>
      <c r="M34" s="57">
        <v>0</v>
      </c>
      <c r="N34" s="76"/>
      <c r="O34" s="77"/>
      <c r="P34" s="77"/>
      <c r="Q34" s="77"/>
      <c r="R34" s="77"/>
      <c r="S34" s="77"/>
    </row>
    <row r="35" spans="1:19" ht="21" customHeight="1">
      <c r="A35" s="99">
        <v>50404</v>
      </c>
      <c r="B35" s="72" t="s">
        <v>346</v>
      </c>
      <c r="C35" s="63">
        <f t="shared" si="0"/>
        <v>0</v>
      </c>
      <c r="D35" s="63">
        <f t="shared" si="1"/>
        <v>0</v>
      </c>
      <c r="E35" s="57"/>
      <c r="F35" s="57"/>
      <c r="G35" s="57"/>
      <c r="H35" s="57"/>
      <c r="I35" s="57"/>
      <c r="J35" s="57"/>
      <c r="K35" s="57"/>
      <c r="L35" s="57"/>
      <c r="M35" s="57">
        <v>0</v>
      </c>
      <c r="N35" s="76"/>
      <c r="O35" s="77"/>
      <c r="P35" s="77"/>
      <c r="Q35" s="77"/>
      <c r="R35" s="77"/>
      <c r="S35" s="77"/>
    </row>
    <row r="36" spans="1:19" ht="21" customHeight="1">
      <c r="A36" s="99">
        <v>50405</v>
      </c>
      <c r="B36" s="72" t="s">
        <v>304</v>
      </c>
      <c r="C36" s="63">
        <f t="shared" si="0"/>
        <v>0</v>
      </c>
      <c r="D36" s="63">
        <f t="shared" si="1"/>
        <v>0</v>
      </c>
      <c r="E36" s="57"/>
      <c r="F36" s="57"/>
      <c r="G36" s="57"/>
      <c r="H36" s="57"/>
      <c r="I36" s="57"/>
      <c r="J36" s="57"/>
      <c r="K36" s="57"/>
      <c r="L36" s="57"/>
      <c r="M36" s="57">
        <v>0</v>
      </c>
      <c r="N36" s="76"/>
      <c r="O36" s="77"/>
      <c r="P36" s="77"/>
      <c r="Q36" s="77"/>
      <c r="R36" s="77"/>
      <c r="S36" s="77"/>
    </row>
    <row r="37" spans="1:19" ht="21" customHeight="1">
      <c r="A37" s="99">
        <v>50499</v>
      </c>
      <c r="B37" s="72" t="s">
        <v>317</v>
      </c>
      <c r="C37" s="63">
        <f t="shared" si="0"/>
        <v>0</v>
      </c>
      <c r="D37" s="63">
        <f t="shared" si="1"/>
        <v>0</v>
      </c>
      <c r="E37" s="57"/>
      <c r="F37" s="57"/>
      <c r="G37" s="57"/>
      <c r="H37" s="57"/>
      <c r="I37" s="57"/>
      <c r="J37" s="57"/>
      <c r="K37" s="57"/>
      <c r="L37" s="57"/>
      <c r="M37" s="57">
        <v>0</v>
      </c>
      <c r="N37" s="76"/>
      <c r="O37" s="77"/>
      <c r="P37" s="77"/>
      <c r="Q37" s="77"/>
      <c r="R37" s="77"/>
      <c r="S37" s="77"/>
    </row>
    <row r="38" spans="1:19" s="65" customFormat="1" ht="21" customHeight="1">
      <c r="A38" s="86">
        <v>505</v>
      </c>
      <c r="B38" s="86" t="s">
        <v>348</v>
      </c>
      <c r="C38" s="63">
        <f t="shared" si="0"/>
        <v>10331538</v>
      </c>
      <c r="D38" s="63">
        <f t="shared" si="1"/>
        <v>3920000</v>
      </c>
      <c r="E38" s="55">
        <f>SUM(E39:E41)</f>
        <v>0</v>
      </c>
      <c r="F38" s="55">
        <f aca="true" t="shared" si="6" ref="F38:M38">SUM(F39:F41)</f>
        <v>0</v>
      </c>
      <c r="G38" s="55">
        <f t="shared" si="6"/>
        <v>0</v>
      </c>
      <c r="H38" s="55">
        <f t="shared" si="6"/>
        <v>3920000</v>
      </c>
      <c r="I38" s="55">
        <f t="shared" si="6"/>
        <v>0</v>
      </c>
      <c r="J38" s="55"/>
      <c r="K38" s="55">
        <f>SUM(K39:K41)</f>
        <v>6411538</v>
      </c>
      <c r="L38" s="55">
        <f t="shared" si="6"/>
        <v>0</v>
      </c>
      <c r="M38" s="55">
        <f t="shared" si="6"/>
        <v>0</v>
      </c>
      <c r="N38" s="81"/>
      <c r="O38" s="82"/>
      <c r="P38" s="82"/>
      <c r="Q38" s="82"/>
      <c r="R38" s="82"/>
      <c r="S38" s="82"/>
    </row>
    <row r="39" spans="1:19" ht="21" customHeight="1">
      <c r="A39" s="99">
        <v>50501</v>
      </c>
      <c r="B39" s="72" t="s">
        <v>349</v>
      </c>
      <c r="C39" s="63">
        <f t="shared" si="0"/>
        <v>950000</v>
      </c>
      <c r="D39" s="63">
        <f t="shared" si="1"/>
        <v>950000</v>
      </c>
      <c r="E39" s="57"/>
      <c r="F39" s="57"/>
      <c r="G39" s="57"/>
      <c r="H39" s="57">
        <v>950000</v>
      </c>
      <c r="I39" s="57"/>
      <c r="J39" s="57"/>
      <c r="K39" s="57"/>
      <c r="L39" s="57"/>
      <c r="M39" s="57">
        <v>0</v>
      </c>
      <c r="N39" s="76"/>
      <c r="O39" s="77"/>
      <c r="P39" s="77"/>
      <c r="Q39" s="77"/>
      <c r="R39" s="77"/>
      <c r="S39" s="77"/>
    </row>
    <row r="40" spans="1:19" ht="21" customHeight="1">
      <c r="A40" s="99">
        <v>50502</v>
      </c>
      <c r="B40" s="72" t="s">
        <v>350</v>
      </c>
      <c r="C40" s="63">
        <f t="shared" si="0"/>
        <v>4970000</v>
      </c>
      <c r="D40" s="63">
        <f t="shared" si="1"/>
        <v>1970000</v>
      </c>
      <c r="E40" s="57"/>
      <c r="F40" s="57"/>
      <c r="G40" s="57"/>
      <c r="H40" s="57">
        <v>1970000</v>
      </c>
      <c r="I40" s="57"/>
      <c r="J40" s="57"/>
      <c r="K40" s="57">
        <v>3000000</v>
      </c>
      <c r="L40" s="57"/>
      <c r="M40" s="57">
        <v>0</v>
      </c>
      <c r="N40" s="76"/>
      <c r="O40" s="77"/>
      <c r="P40" s="77"/>
      <c r="Q40" s="77"/>
      <c r="R40" s="77"/>
      <c r="S40" s="77"/>
    </row>
    <row r="41" spans="1:19" ht="21" customHeight="1">
      <c r="A41" s="99">
        <v>50599</v>
      </c>
      <c r="B41" s="72" t="s">
        <v>351</v>
      </c>
      <c r="C41" s="63">
        <f t="shared" si="0"/>
        <v>4411538</v>
      </c>
      <c r="D41" s="63">
        <f t="shared" si="1"/>
        <v>1000000</v>
      </c>
      <c r="E41" s="57"/>
      <c r="F41" s="57"/>
      <c r="G41" s="57"/>
      <c r="H41" s="57">
        <v>1000000</v>
      </c>
      <c r="I41" s="57"/>
      <c r="J41" s="57"/>
      <c r="K41" s="57">
        <v>3411538</v>
      </c>
      <c r="L41" s="57"/>
      <c r="M41" s="57">
        <v>0</v>
      </c>
      <c r="N41" s="76"/>
      <c r="O41" s="77"/>
      <c r="P41" s="77"/>
      <c r="Q41" s="77"/>
      <c r="R41" s="77"/>
      <c r="S41" s="77"/>
    </row>
    <row r="42" spans="1:19" s="65" customFormat="1" ht="21" customHeight="1">
      <c r="A42" s="86">
        <v>506</v>
      </c>
      <c r="B42" s="86" t="s">
        <v>352</v>
      </c>
      <c r="C42" s="63">
        <f t="shared" si="0"/>
        <v>0</v>
      </c>
      <c r="D42" s="63">
        <f t="shared" si="1"/>
        <v>0</v>
      </c>
      <c r="E42" s="55">
        <f>SUM(E43:E44)</f>
        <v>0</v>
      </c>
      <c r="F42" s="55">
        <f aca="true" t="shared" si="7" ref="F42:M42">SUM(F43:F44)</f>
        <v>0</v>
      </c>
      <c r="G42" s="55">
        <f t="shared" si="7"/>
        <v>0</v>
      </c>
      <c r="H42" s="55">
        <f t="shared" si="7"/>
        <v>0</v>
      </c>
      <c r="I42" s="55">
        <f t="shared" si="7"/>
        <v>0</v>
      </c>
      <c r="J42" s="55"/>
      <c r="K42" s="55">
        <f>SUM(K43:K44)</f>
        <v>0</v>
      </c>
      <c r="L42" s="55">
        <f t="shared" si="7"/>
        <v>0</v>
      </c>
      <c r="M42" s="55">
        <f t="shared" si="7"/>
        <v>0</v>
      </c>
      <c r="N42" s="81"/>
      <c r="O42" s="82"/>
      <c r="P42" s="82"/>
      <c r="Q42" s="82"/>
      <c r="R42" s="82"/>
      <c r="S42" s="82"/>
    </row>
    <row r="43" spans="1:19" ht="21" customHeight="1">
      <c r="A43" s="99">
        <v>50601</v>
      </c>
      <c r="B43" s="103" t="s">
        <v>353</v>
      </c>
      <c r="C43" s="63">
        <f t="shared" si="0"/>
        <v>0</v>
      </c>
      <c r="D43" s="63">
        <f t="shared" si="1"/>
        <v>0</v>
      </c>
      <c r="E43" s="57"/>
      <c r="F43" s="57"/>
      <c r="G43" s="57"/>
      <c r="H43" s="57"/>
      <c r="I43" s="57"/>
      <c r="J43" s="57"/>
      <c r="K43" s="57">
        <v>0</v>
      </c>
      <c r="L43" s="57"/>
      <c r="M43" s="57">
        <v>0</v>
      </c>
      <c r="N43" s="76"/>
      <c r="O43" s="77"/>
      <c r="P43" s="77"/>
      <c r="Q43" s="77"/>
      <c r="R43" s="77"/>
      <c r="S43" s="77"/>
    </row>
    <row r="44" spans="1:19" ht="21" customHeight="1">
      <c r="A44" s="99">
        <v>50602</v>
      </c>
      <c r="B44" s="103" t="s">
        <v>354</v>
      </c>
      <c r="C44" s="63">
        <f t="shared" si="0"/>
        <v>0</v>
      </c>
      <c r="D44" s="63">
        <f t="shared" si="1"/>
        <v>0</v>
      </c>
      <c r="E44" s="57"/>
      <c r="F44" s="57"/>
      <c r="G44" s="57"/>
      <c r="H44" s="57"/>
      <c r="I44" s="57"/>
      <c r="J44" s="57"/>
      <c r="K44" s="57">
        <v>0</v>
      </c>
      <c r="L44" s="57"/>
      <c r="M44" s="57">
        <v>0</v>
      </c>
      <c r="N44" s="76"/>
      <c r="O44" s="77"/>
      <c r="P44" s="77"/>
      <c r="Q44" s="77"/>
      <c r="R44" s="77"/>
      <c r="S44" s="77"/>
    </row>
    <row r="45" spans="1:19" s="65" customFormat="1" ht="21" customHeight="1">
      <c r="A45" s="86">
        <v>507</v>
      </c>
      <c r="B45" s="86" t="s">
        <v>321</v>
      </c>
      <c r="C45" s="63">
        <f t="shared" si="0"/>
        <v>5310000</v>
      </c>
      <c r="D45" s="63">
        <f t="shared" si="1"/>
        <v>5310000</v>
      </c>
      <c r="E45" s="55">
        <f>SUM(E46:E48)</f>
        <v>0</v>
      </c>
      <c r="F45" s="55">
        <f aca="true" t="shared" si="8" ref="F45:M45">SUM(F46:F48)</f>
        <v>0</v>
      </c>
      <c r="G45" s="55">
        <f t="shared" si="8"/>
        <v>250000</v>
      </c>
      <c r="H45" s="55">
        <f t="shared" si="8"/>
        <v>5060000</v>
      </c>
      <c r="I45" s="55">
        <f t="shared" si="8"/>
        <v>0</v>
      </c>
      <c r="J45" s="55"/>
      <c r="K45" s="55">
        <f>SUM(K46:K48)</f>
        <v>0</v>
      </c>
      <c r="L45" s="55">
        <f t="shared" si="8"/>
        <v>0</v>
      </c>
      <c r="M45" s="55">
        <f t="shared" si="8"/>
        <v>0</v>
      </c>
      <c r="N45" s="81"/>
      <c r="O45" s="82"/>
      <c r="P45" s="82"/>
      <c r="Q45" s="82"/>
      <c r="R45" s="82"/>
      <c r="S45" s="82"/>
    </row>
    <row r="46" spans="1:19" ht="21" customHeight="1">
      <c r="A46" s="99">
        <v>50701</v>
      </c>
      <c r="B46" s="72" t="s">
        <v>323</v>
      </c>
      <c r="C46" s="63">
        <f t="shared" si="0"/>
        <v>0</v>
      </c>
      <c r="D46" s="63">
        <f t="shared" si="1"/>
        <v>0</v>
      </c>
      <c r="E46" s="57"/>
      <c r="F46" s="57">
        <v>0</v>
      </c>
      <c r="G46" s="57">
        <v>0</v>
      </c>
      <c r="H46" s="57">
        <v>0</v>
      </c>
      <c r="I46" s="57">
        <v>0</v>
      </c>
      <c r="J46" s="57"/>
      <c r="K46" s="57">
        <v>0</v>
      </c>
      <c r="L46" s="57"/>
      <c r="M46" s="57">
        <v>0</v>
      </c>
      <c r="N46" s="76"/>
      <c r="O46" s="77"/>
      <c r="P46" s="77"/>
      <c r="Q46" s="77"/>
      <c r="R46" s="77"/>
      <c r="S46" s="77"/>
    </row>
    <row r="47" spans="1:19" ht="21" customHeight="1">
      <c r="A47" s="99">
        <v>50702</v>
      </c>
      <c r="B47" s="72" t="s">
        <v>324</v>
      </c>
      <c r="C47" s="63">
        <f t="shared" si="0"/>
        <v>0</v>
      </c>
      <c r="D47" s="63">
        <f t="shared" si="1"/>
        <v>0</v>
      </c>
      <c r="E47" s="57"/>
      <c r="F47" s="57">
        <v>0</v>
      </c>
      <c r="G47" s="57">
        <v>0</v>
      </c>
      <c r="H47" s="57">
        <v>0</v>
      </c>
      <c r="I47" s="57">
        <v>0</v>
      </c>
      <c r="J47" s="57"/>
      <c r="K47" s="57">
        <v>0</v>
      </c>
      <c r="L47" s="57"/>
      <c r="M47" s="57">
        <v>0</v>
      </c>
      <c r="N47" s="76"/>
      <c r="O47" s="77"/>
      <c r="P47" s="77"/>
      <c r="Q47" s="77"/>
      <c r="R47" s="77"/>
      <c r="S47" s="77"/>
    </row>
    <row r="48" spans="1:19" ht="21" customHeight="1">
      <c r="A48" s="99">
        <v>50799</v>
      </c>
      <c r="B48" s="72" t="s">
        <v>320</v>
      </c>
      <c r="C48" s="63">
        <f t="shared" si="0"/>
        <v>5310000</v>
      </c>
      <c r="D48" s="63">
        <f t="shared" si="1"/>
        <v>5310000</v>
      </c>
      <c r="E48" s="57"/>
      <c r="F48" s="57">
        <v>0</v>
      </c>
      <c r="G48" s="57">
        <v>250000</v>
      </c>
      <c r="H48" s="147">
        <v>5060000</v>
      </c>
      <c r="I48" s="57"/>
      <c r="J48" s="57"/>
      <c r="K48" s="57">
        <v>0</v>
      </c>
      <c r="L48" s="57"/>
      <c r="M48" s="57">
        <v>0</v>
      </c>
      <c r="N48" s="76"/>
      <c r="O48" s="77"/>
      <c r="P48" s="77"/>
      <c r="Q48" s="77"/>
      <c r="R48" s="77"/>
      <c r="S48" s="77"/>
    </row>
    <row r="49" spans="1:19" s="65" customFormat="1" ht="21" customHeight="1">
      <c r="A49" s="86">
        <v>508</v>
      </c>
      <c r="B49" s="86" t="s">
        <v>355</v>
      </c>
      <c r="C49" s="63">
        <f t="shared" si="0"/>
        <v>0</v>
      </c>
      <c r="D49" s="63">
        <f t="shared" si="1"/>
        <v>0</v>
      </c>
      <c r="E49" s="55">
        <f>SUM(E50:E51)</f>
        <v>0</v>
      </c>
      <c r="F49" s="55">
        <f aca="true" t="shared" si="9" ref="F49:M49">SUM(F50:F51)</f>
        <v>0</v>
      </c>
      <c r="G49" s="55">
        <f t="shared" si="9"/>
        <v>0</v>
      </c>
      <c r="H49" s="55">
        <f t="shared" si="9"/>
        <v>0</v>
      </c>
      <c r="I49" s="55">
        <f t="shared" si="9"/>
        <v>0</v>
      </c>
      <c r="J49" s="55"/>
      <c r="K49" s="55">
        <f>SUM(K50:K51)</f>
        <v>0</v>
      </c>
      <c r="L49" s="55">
        <f t="shared" si="9"/>
        <v>0</v>
      </c>
      <c r="M49" s="55">
        <f t="shared" si="9"/>
        <v>0</v>
      </c>
      <c r="N49" s="81"/>
      <c r="O49" s="82"/>
      <c r="P49" s="82"/>
      <c r="Q49" s="82"/>
      <c r="R49" s="82"/>
      <c r="S49" s="82"/>
    </row>
    <row r="50" spans="1:19" ht="24.75" customHeight="1">
      <c r="A50" s="99">
        <v>50801</v>
      </c>
      <c r="B50" s="72" t="s">
        <v>356</v>
      </c>
      <c r="C50" s="63">
        <f t="shared" si="0"/>
        <v>0</v>
      </c>
      <c r="D50" s="63">
        <f t="shared" si="1"/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/>
      <c r="K50" s="57">
        <v>0</v>
      </c>
      <c r="L50" s="57"/>
      <c r="M50" s="57">
        <v>0</v>
      </c>
      <c r="N50" s="76"/>
      <c r="O50" s="77"/>
      <c r="P50" s="77"/>
      <c r="Q50" s="77"/>
      <c r="R50" s="77"/>
      <c r="S50" s="77"/>
    </row>
    <row r="51" spans="1:19" ht="24" customHeight="1">
      <c r="A51" s="99">
        <v>50802</v>
      </c>
      <c r="B51" s="72" t="s">
        <v>357</v>
      </c>
      <c r="C51" s="63">
        <f t="shared" si="0"/>
        <v>0</v>
      </c>
      <c r="D51" s="63">
        <f t="shared" si="1"/>
        <v>0</v>
      </c>
      <c r="E51" s="57"/>
      <c r="F51" s="57">
        <v>0</v>
      </c>
      <c r="G51" s="57">
        <v>0</v>
      </c>
      <c r="H51" s="57">
        <v>0</v>
      </c>
      <c r="I51" s="57">
        <v>0</v>
      </c>
      <c r="J51" s="57"/>
      <c r="K51" s="57">
        <v>0</v>
      </c>
      <c r="L51" s="57"/>
      <c r="M51" s="57">
        <v>0</v>
      </c>
      <c r="N51" s="76"/>
      <c r="O51" s="77"/>
      <c r="P51" s="77"/>
      <c r="Q51" s="77"/>
      <c r="R51" s="77"/>
      <c r="S51" s="77"/>
    </row>
    <row r="52" spans="1:19" s="65" customFormat="1" ht="21" customHeight="1">
      <c r="A52" s="86">
        <v>509</v>
      </c>
      <c r="B52" s="86" t="s">
        <v>3</v>
      </c>
      <c r="C52" s="63">
        <f t="shared" si="0"/>
        <v>2260000</v>
      </c>
      <c r="D52" s="63">
        <f t="shared" si="1"/>
        <v>835000</v>
      </c>
      <c r="E52" s="55">
        <f>SUM(E53:E57)</f>
        <v>435000</v>
      </c>
      <c r="F52" s="55">
        <f aca="true" t="shared" si="10" ref="F52:M52">SUM(F53:F57)</f>
        <v>0</v>
      </c>
      <c r="G52" s="55">
        <f t="shared" si="10"/>
        <v>0</v>
      </c>
      <c r="H52" s="55">
        <f t="shared" si="10"/>
        <v>400000</v>
      </c>
      <c r="I52" s="55">
        <f t="shared" si="10"/>
        <v>0</v>
      </c>
      <c r="J52" s="55"/>
      <c r="K52" s="55">
        <f>SUM(K53:K57)</f>
        <v>1425000</v>
      </c>
      <c r="L52" s="55">
        <f t="shared" si="10"/>
        <v>0</v>
      </c>
      <c r="M52" s="55">
        <f t="shared" si="10"/>
        <v>0</v>
      </c>
      <c r="N52" s="81"/>
      <c r="O52" s="82"/>
      <c r="P52" s="82"/>
      <c r="Q52" s="82"/>
      <c r="R52" s="82"/>
      <c r="S52" s="82"/>
    </row>
    <row r="53" spans="1:19" ht="21" customHeight="1">
      <c r="A53" s="99">
        <v>50901</v>
      </c>
      <c r="B53" s="72" t="s">
        <v>358</v>
      </c>
      <c r="C53" s="63">
        <f t="shared" si="0"/>
        <v>1220000</v>
      </c>
      <c r="D53" s="63">
        <f t="shared" si="1"/>
        <v>835000</v>
      </c>
      <c r="E53" s="57">
        <v>435000</v>
      </c>
      <c r="F53" s="57"/>
      <c r="G53" s="57"/>
      <c r="H53" s="57">
        <v>400000</v>
      </c>
      <c r="I53" s="57"/>
      <c r="J53" s="57"/>
      <c r="K53" s="57">
        <v>385000</v>
      </c>
      <c r="L53" s="57"/>
      <c r="M53" s="57">
        <v>0</v>
      </c>
      <c r="N53" s="76"/>
      <c r="O53" s="77"/>
      <c r="P53" s="77"/>
      <c r="Q53" s="77"/>
      <c r="R53" s="77"/>
      <c r="S53" s="77"/>
    </row>
    <row r="54" spans="1:19" ht="21" customHeight="1">
      <c r="A54" s="99">
        <v>50902</v>
      </c>
      <c r="B54" s="111" t="s">
        <v>282</v>
      </c>
      <c r="C54" s="63">
        <f t="shared" si="0"/>
        <v>0</v>
      </c>
      <c r="D54" s="63">
        <f t="shared" si="1"/>
        <v>0</v>
      </c>
      <c r="E54" s="57"/>
      <c r="F54" s="57"/>
      <c r="G54" s="57"/>
      <c r="H54" s="57"/>
      <c r="I54" s="57"/>
      <c r="J54" s="57"/>
      <c r="K54" s="57"/>
      <c r="L54" s="57"/>
      <c r="M54" s="57">
        <v>0</v>
      </c>
      <c r="N54" s="76"/>
      <c r="O54" s="77"/>
      <c r="P54" s="77"/>
      <c r="Q54" s="77"/>
      <c r="R54" s="77"/>
      <c r="S54" s="77"/>
    </row>
    <row r="55" spans="1:19" ht="21" customHeight="1">
      <c r="A55" s="99">
        <v>50903</v>
      </c>
      <c r="B55" s="72" t="s">
        <v>284</v>
      </c>
      <c r="C55" s="63">
        <f t="shared" si="0"/>
        <v>0</v>
      </c>
      <c r="D55" s="63">
        <f t="shared" si="1"/>
        <v>0</v>
      </c>
      <c r="E55" s="57"/>
      <c r="F55" s="57"/>
      <c r="G55" s="57"/>
      <c r="H55" s="57"/>
      <c r="I55" s="57"/>
      <c r="J55" s="57"/>
      <c r="K55" s="57"/>
      <c r="L55" s="57"/>
      <c r="M55" s="57">
        <v>0</v>
      </c>
      <c r="N55" s="76"/>
      <c r="O55" s="77"/>
      <c r="P55" s="77"/>
      <c r="Q55" s="77"/>
      <c r="R55" s="77"/>
      <c r="S55" s="77"/>
    </row>
    <row r="56" spans="1:19" ht="21" customHeight="1">
      <c r="A56" s="99">
        <v>50905</v>
      </c>
      <c r="B56" s="72" t="s">
        <v>359</v>
      </c>
      <c r="C56" s="63">
        <f t="shared" si="0"/>
        <v>40000</v>
      </c>
      <c r="D56" s="63">
        <f t="shared" si="1"/>
        <v>0</v>
      </c>
      <c r="E56" s="57"/>
      <c r="F56" s="57"/>
      <c r="G56" s="57"/>
      <c r="H56" s="57"/>
      <c r="I56" s="57"/>
      <c r="J56" s="57"/>
      <c r="K56" s="57">
        <v>40000</v>
      </c>
      <c r="L56" s="57"/>
      <c r="M56" s="57">
        <v>0</v>
      </c>
      <c r="N56" s="76"/>
      <c r="O56" s="77"/>
      <c r="P56" s="77"/>
      <c r="Q56" s="77"/>
      <c r="R56" s="77"/>
      <c r="S56" s="77"/>
    </row>
    <row r="57" spans="1:19" ht="21" customHeight="1">
      <c r="A57" s="99">
        <v>50999</v>
      </c>
      <c r="B57" s="72" t="s">
        <v>360</v>
      </c>
      <c r="C57" s="63">
        <f t="shared" si="0"/>
        <v>1000000</v>
      </c>
      <c r="D57" s="63">
        <f t="shared" si="1"/>
        <v>0</v>
      </c>
      <c r="E57" s="57"/>
      <c r="F57" s="57"/>
      <c r="G57" s="57"/>
      <c r="H57" s="57"/>
      <c r="I57" s="57"/>
      <c r="J57" s="57"/>
      <c r="K57" s="57">
        <v>1000000</v>
      </c>
      <c r="L57" s="57"/>
      <c r="M57" s="57">
        <v>0</v>
      </c>
      <c r="N57" s="76"/>
      <c r="O57" s="77"/>
      <c r="P57" s="77"/>
      <c r="Q57" s="77"/>
      <c r="R57" s="77"/>
      <c r="S57" s="77"/>
    </row>
    <row r="58" spans="1:19" s="65" customFormat="1" ht="21" customHeight="1">
      <c r="A58" s="86">
        <v>510</v>
      </c>
      <c r="B58" s="86" t="s">
        <v>325</v>
      </c>
      <c r="C58" s="63">
        <f t="shared" si="0"/>
        <v>0</v>
      </c>
      <c r="D58" s="63">
        <f t="shared" si="1"/>
        <v>0</v>
      </c>
      <c r="E58" s="55"/>
      <c r="F58" s="55"/>
      <c r="G58" s="55"/>
      <c r="H58" s="55"/>
      <c r="I58" s="55"/>
      <c r="J58" s="55"/>
      <c r="K58" s="55"/>
      <c r="L58" s="112"/>
      <c r="M58" s="55">
        <v>0</v>
      </c>
      <c r="N58" s="81"/>
      <c r="O58" s="82"/>
      <c r="P58" s="82"/>
      <c r="Q58" s="82"/>
      <c r="R58" s="82"/>
      <c r="S58" s="82"/>
    </row>
    <row r="59" spans="1:19" ht="21" customHeight="1">
      <c r="A59" s="99">
        <v>51002</v>
      </c>
      <c r="B59" s="72" t="s">
        <v>326</v>
      </c>
      <c r="C59" s="63">
        <f t="shared" si="0"/>
        <v>0</v>
      </c>
      <c r="D59" s="63">
        <f t="shared" si="1"/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/>
      <c r="K59" s="57">
        <v>0</v>
      </c>
      <c r="L59" s="57"/>
      <c r="M59" s="57">
        <v>0</v>
      </c>
      <c r="N59" s="76"/>
      <c r="O59" s="77"/>
      <c r="P59" s="77"/>
      <c r="Q59" s="77"/>
      <c r="R59" s="77"/>
      <c r="S59" s="77"/>
    </row>
    <row r="60" spans="1:19" ht="21" customHeight="1">
      <c r="A60" s="99">
        <v>51003</v>
      </c>
      <c r="B60" s="72" t="s">
        <v>327</v>
      </c>
      <c r="C60" s="63">
        <f t="shared" si="0"/>
        <v>0</v>
      </c>
      <c r="D60" s="63">
        <f t="shared" si="1"/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/>
      <c r="K60" s="57">
        <v>0</v>
      </c>
      <c r="L60" s="57"/>
      <c r="M60" s="57">
        <v>0</v>
      </c>
      <c r="N60" s="76"/>
      <c r="O60" s="77"/>
      <c r="P60" s="77"/>
      <c r="Q60" s="77"/>
      <c r="R60" s="77"/>
      <c r="S60" s="77"/>
    </row>
    <row r="61" spans="1:19" ht="21" customHeight="1">
      <c r="A61" s="86">
        <v>511</v>
      </c>
      <c r="B61" s="86" t="s">
        <v>294</v>
      </c>
      <c r="C61" s="63">
        <f t="shared" si="0"/>
        <v>0</v>
      </c>
      <c r="D61" s="63">
        <f t="shared" si="1"/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/>
      <c r="K61" s="57">
        <v>0</v>
      </c>
      <c r="L61" s="47"/>
      <c r="M61" s="57">
        <v>0</v>
      </c>
      <c r="N61" s="76"/>
      <c r="O61" s="77"/>
      <c r="P61" s="77"/>
      <c r="Q61" s="77"/>
      <c r="R61" s="77"/>
      <c r="S61" s="77"/>
    </row>
    <row r="62" spans="1:19" ht="21" customHeight="1">
      <c r="A62" s="99">
        <v>51101</v>
      </c>
      <c r="B62" s="72" t="s">
        <v>295</v>
      </c>
      <c r="C62" s="63">
        <f t="shared" si="0"/>
        <v>0</v>
      </c>
      <c r="D62" s="63">
        <f t="shared" si="1"/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/>
      <c r="K62" s="57">
        <v>0</v>
      </c>
      <c r="L62" s="57"/>
      <c r="M62" s="57">
        <v>0</v>
      </c>
      <c r="N62" s="76"/>
      <c r="O62" s="77"/>
      <c r="P62" s="77"/>
      <c r="Q62" s="77"/>
      <c r="R62" s="77"/>
      <c r="S62" s="77"/>
    </row>
    <row r="63" spans="1:19" ht="21" customHeight="1">
      <c r="A63" s="99">
        <v>51102</v>
      </c>
      <c r="B63" s="72" t="s">
        <v>296</v>
      </c>
      <c r="C63" s="63">
        <f t="shared" si="0"/>
        <v>0</v>
      </c>
      <c r="D63" s="63">
        <f t="shared" si="1"/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/>
      <c r="K63" s="57">
        <v>0</v>
      </c>
      <c r="L63" s="57"/>
      <c r="M63" s="57">
        <v>0</v>
      </c>
      <c r="N63" s="76"/>
      <c r="O63" s="77"/>
      <c r="P63" s="77"/>
      <c r="Q63" s="77"/>
      <c r="R63" s="77"/>
      <c r="S63" s="77"/>
    </row>
    <row r="64" spans="1:19" ht="21" customHeight="1">
      <c r="A64" s="99">
        <v>51103</v>
      </c>
      <c r="B64" s="72" t="s">
        <v>297</v>
      </c>
      <c r="C64" s="63">
        <f t="shared" si="0"/>
        <v>0</v>
      </c>
      <c r="D64" s="63">
        <f t="shared" si="1"/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/>
      <c r="K64" s="57">
        <v>0</v>
      </c>
      <c r="L64" s="57"/>
      <c r="M64" s="57">
        <v>0</v>
      </c>
      <c r="N64" s="76"/>
      <c r="O64" s="77"/>
      <c r="P64" s="77"/>
      <c r="Q64" s="77"/>
      <c r="R64" s="77"/>
      <c r="S64" s="77"/>
    </row>
    <row r="65" spans="1:19" ht="21" customHeight="1">
      <c r="A65" s="99">
        <v>51104</v>
      </c>
      <c r="B65" s="72" t="s">
        <v>298</v>
      </c>
      <c r="C65" s="63">
        <f t="shared" si="0"/>
        <v>0</v>
      </c>
      <c r="D65" s="63">
        <f t="shared" si="1"/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/>
      <c r="K65" s="57">
        <v>0</v>
      </c>
      <c r="L65" s="57"/>
      <c r="M65" s="57">
        <v>0</v>
      </c>
      <c r="N65" s="76"/>
      <c r="O65" s="77"/>
      <c r="P65" s="77"/>
      <c r="Q65" s="77"/>
      <c r="R65" s="77"/>
      <c r="S65" s="77"/>
    </row>
    <row r="66" spans="1:19" ht="21" customHeight="1">
      <c r="A66" s="86">
        <v>512</v>
      </c>
      <c r="B66" s="86" t="s">
        <v>361</v>
      </c>
      <c r="C66" s="63">
        <f t="shared" si="0"/>
        <v>0</v>
      </c>
      <c r="D66" s="63">
        <f t="shared" si="1"/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/>
      <c r="K66" s="57">
        <v>0</v>
      </c>
      <c r="L66" s="47"/>
      <c r="M66" s="57">
        <v>0</v>
      </c>
      <c r="N66" s="76"/>
      <c r="O66" s="77"/>
      <c r="P66" s="77"/>
      <c r="Q66" s="77"/>
      <c r="R66" s="77"/>
      <c r="S66" s="77"/>
    </row>
    <row r="67" spans="1:19" ht="21" customHeight="1">
      <c r="A67" s="99">
        <v>51201</v>
      </c>
      <c r="B67" s="72" t="s">
        <v>362</v>
      </c>
      <c r="C67" s="63">
        <f t="shared" si="0"/>
        <v>0</v>
      </c>
      <c r="D67" s="63">
        <f t="shared" si="1"/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/>
      <c r="K67" s="57">
        <v>0</v>
      </c>
      <c r="L67" s="57"/>
      <c r="M67" s="57">
        <v>0</v>
      </c>
      <c r="N67" s="76"/>
      <c r="O67" s="77"/>
      <c r="P67" s="77"/>
      <c r="Q67" s="77"/>
      <c r="R67" s="77"/>
      <c r="S67" s="77"/>
    </row>
    <row r="68" spans="1:19" ht="21" customHeight="1">
      <c r="A68" s="99">
        <v>51202</v>
      </c>
      <c r="B68" s="72" t="s">
        <v>363</v>
      </c>
      <c r="C68" s="63">
        <f t="shared" si="0"/>
        <v>0</v>
      </c>
      <c r="D68" s="63">
        <f t="shared" si="1"/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/>
      <c r="K68" s="57">
        <v>0</v>
      </c>
      <c r="L68" s="57"/>
      <c r="M68" s="57">
        <v>0</v>
      </c>
      <c r="N68" s="76"/>
      <c r="O68" s="77"/>
      <c r="P68" s="77"/>
      <c r="Q68" s="77"/>
      <c r="R68" s="77"/>
      <c r="S68" s="77"/>
    </row>
    <row r="69" spans="1:19" ht="21" customHeight="1">
      <c r="A69" s="86">
        <v>513</v>
      </c>
      <c r="B69" s="86" t="s">
        <v>364</v>
      </c>
      <c r="C69" s="63">
        <f t="shared" si="0"/>
        <v>0</v>
      </c>
      <c r="D69" s="63">
        <f t="shared" si="1"/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/>
      <c r="K69" s="57">
        <v>0</v>
      </c>
      <c r="L69" s="47"/>
      <c r="M69" s="57">
        <v>0</v>
      </c>
      <c r="N69" s="76"/>
      <c r="O69" s="77"/>
      <c r="P69" s="77"/>
      <c r="Q69" s="77"/>
      <c r="R69" s="77"/>
      <c r="S69" s="77"/>
    </row>
    <row r="70" spans="1:19" ht="26.25" customHeight="1">
      <c r="A70" s="99">
        <v>51301</v>
      </c>
      <c r="B70" s="99" t="s">
        <v>365</v>
      </c>
      <c r="C70" s="63">
        <f t="shared" si="0"/>
        <v>0</v>
      </c>
      <c r="D70" s="63">
        <f t="shared" si="1"/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/>
      <c r="K70" s="57">
        <v>0</v>
      </c>
      <c r="L70" s="57"/>
      <c r="M70" s="57">
        <v>0</v>
      </c>
      <c r="N70" s="76"/>
      <c r="O70" s="77"/>
      <c r="P70" s="77"/>
      <c r="Q70" s="77"/>
      <c r="R70" s="77"/>
      <c r="S70" s="77"/>
    </row>
    <row r="71" spans="1:19" ht="21" customHeight="1">
      <c r="A71" s="99">
        <v>51302</v>
      </c>
      <c r="B71" s="72" t="s">
        <v>366</v>
      </c>
      <c r="C71" s="63">
        <f aca="true" t="shared" si="11" ref="C71:C81">SUM(E71:M71)</f>
        <v>0</v>
      </c>
      <c r="D71" s="63">
        <f aca="true" t="shared" si="12" ref="D71:D81">SUM(E71:I71)</f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/>
      <c r="K71" s="57">
        <v>0</v>
      </c>
      <c r="L71" s="57"/>
      <c r="M71" s="57">
        <v>0</v>
      </c>
      <c r="N71" s="76"/>
      <c r="O71" s="77"/>
      <c r="P71" s="77"/>
      <c r="Q71" s="77"/>
      <c r="R71" s="77"/>
      <c r="S71" s="77"/>
    </row>
    <row r="72" spans="1:19" ht="21" customHeight="1">
      <c r="A72" s="99">
        <v>51303</v>
      </c>
      <c r="B72" s="72" t="s">
        <v>367</v>
      </c>
      <c r="C72" s="63">
        <f t="shared" si="11"/>
        <v>0</v>
      </c>
      <c r="D72" s="63">
        <f t="shared" si="12"/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/>
      <c r="K72" s="57">
        <v>0</v>
      </c>
      <c r="L72" s="57"/>
      <c r="M72" s="57">
        <v>0</v>
      </c>
      <c r="N72" s="76"/>
      <c r="O72" s="77"/>
      <c r="P72" s="77"/>
      <c r="Q72" s="77"/>
      <c r="R72" s="77"/>
      <c r="S72" s="77"/>
    </row>
    <row r="73" spans="1:19" ht="21" customHeight="1">
      <c r="A73" s="99">
        <v>51304</v>
      </c>
      <c r="B73" s="72" t="s">
        <v>368</v>
      </c>
      <c r="C73" s="63">
        <f t="shared" si="11"/>
        <v>0</v>
      </c>
      <c r="D73" s="63">
        <f t="shared" si="12"/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/>
      <c r="K73" s="57">
        <v>0</v>
      </c>
      <c r="L73" s="57"/>
      <c r="M73" s="57">
        <v>0</v>
      </c>
      <c r="N73" s="76"/>
      <c r="O73" s="77"/>
      <c r="P73" s="77"/>
      <c r="Q73" s="77"/>
      <c r="R73" s="77"/>
      <c r="S73" s="77"/>
    </row>
    <row r="74" spans="1:19" ht="21" customHeight="1">
      <c r="A74" s="86">
        <v>514</v>
      </c>
      <c r="B74" s="86" t="s">
        <v>369</v>
      </c>
      <c r="C74" s="63">
        <f t="shared" si="11"/>
        <v>0</v>
      </c>
      <c r="D74" s="63">
        <f t="shared" si="12"/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/>
      <c r="K74" s="57">
        <v>0</v>
      </c>
      <c r="L74" s="47"/>
      <c r="M74" s="57">
        <v>0</v>
      </c>
      <c r="N74" s="76"/>
      <c r="O74" s="77"/>
      <c r="P74" s="77"/>
      <c r="Q74" s="77"/>
      <c r="R74" s="77"/>
      <c r="S74" s="77"/>
    </row>
    <row r="75" spans="1:19" ht="21" customHeight="1">
      <c r="A75" s="99">
        <v>51401</v>
      </c>
      <c r="B75" s="72" t="s">
        <v>370</v>
      </c>
      <c r="C75" s="63">
        <f t="shared" si="11"/>
        <v>0</v>
      </c>
      <c r="D75" s="63">
        <f t="shared" si="12"/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/>
      <c r="K75" s="57">
        <v>0</v>
      </c>
      <c r="L75" s="57"/>
      <c r="M75" s="57">
        <v>0</v>
      </c>
      <c r="N75" s="76"/>
      <c r="O75" s="77"/>
      <c r="P75" s="77"/>
      <c r="Q75" s="77"/>
      <c r="R75" s="77"/>
      <c r="S75" s="77"/>
    </row>
    <row r="76" spans="1:19" ht="21" customHeight="1">
      <c r="A76" s="99">
        <v>51402</v>
      </c>
      <c r="B76" s="72" t="s">
        <v>371</v>
      </c>
      <c r="C76" s="63">
        <f t="shared" si="11"/>
        <v>0</v>
      </c>
      <c r="D76" s="63">
        <f t="shared" si="12"/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/>
      <c r="K76" s="57">
        <v>0</v>
      </c>
      <c r="L76" s="57"/>
      <c r="M76" s="57">
        <v>0</v>
      </c>
      <c r="N76" s="76"/>
      <c r="O76" s="77"/>
      <c r="P76" s="77"/>
      <c r="Q76" s="77"/>
      <c r="R76" s="77"/>
      <c r="S76" s="77"/>
    </row>
    <row r="77" spans="1:19" s="65" customFormat="1" ht="21" customHeight="1">
      <c r="A77" s="86">
        <v>599</v>
      </c>
      <c r="B77" s="86" t="s">
        <v>328</v>
      </c>
      <c r="C77" s="63">
        <f t="shared" si="11"/>
        <v>0</v>
      </c>
      <c r="D77" s="63">
        <f t="shared" si="12"/>
        <v>0</v>
      </c>
      <c r="E77" s="55">
        <f>SUM(E78:E81)</f>
        <v>0</v>
      </c>
      <c r="F77" s="55">
        <f aca="true" t="shared" si="13" ref="F77:M77">SUM(F78:F81)</f>
        <v>0</v>
      </c>
      <c r="G77" s="55">
        <f t="shared" si="13"/>
        <v>0</v>
      </c>
      <c r="H77" s="55">
        <f t="shared" si="13"/>
        <v>0</v>
      </c>
      <c r="I77" s="55">
        <f t="shared" si="13"/>
        <v>0</v>
      </c>
      <c r="J77" s="55"/>
      <c r="K77" s="55">
        <f>SUM(K78:K81)</f>
        <v>0</v>
      </c>
      <c r="L77" s="55">
        <f t="shared" si="13"/>
        <v>0</v>
      </c>
      <c r="M77" s="55">
        <f t="shared" si="13"/>
        <v>0</v>
      </c>
      <c r="N77" s="81"/>
      <c r="O77" s="82"/>
      <c r="P77" s="82"/>
      <c r="Q77" s="82"/>
      <c r="R77" s="82"/>
      <c r="S77" s="82"/>
    </row>
    <row r="78" spans="1:19" ht="21" customHeight="1">
      <c r="A78" s="99">
        <v>59906</v>
      </c>
      <c r="B78" s="72" t="s">
        <v>329</v>
      </c>
      <c r="C78" s="63">
        <f t="shared" si="11"/>
        <v>0</v>
      </c>
      <c r="D78" s="63">
        <f t="shared" si="12"/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/>
      <c r="K78" s="57">
        <v>0</v>
      </c>
      <c r="L78" s="57"/>
      <c r="M78" s="57">
        <v>0</v>
      </c>
      <c r="N78" s="76"/>
      <c r="O78" s="77"/>
      <c r="P78" s="77"/>
      <c r="Q78" s="77"/>
      <c r="R78" s="77"/>
      <c r="S78" s="77"/>
    </row>
    <row r="79" spans="1:19" ht="21" customHeight="1">
      <c r="A79" s="99">
        <v>59907</v>
      </c>
      <c r="B79" s="72" t="s">
        <v>330</v>
      </c>
      <c r="C79" s="63">
        <f t="shared" si="11"/>
        <v>0</v>
      </c>
      <c r="D79" s="63">
        <f t="shared" si="12"/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/>
      <c r="K79" s="57">
        <v>0</v>
      </c>
      <c r="L79" s="57"/>
      <c r="M79" s="57">
        <v>0</v>
      </c>
      <c r="N79" s="76"/>
      <c r="O79" s="77"/>
      <c r="P79" s="77"/>
      <c r="Q79" s="77"/>
      <c r="R79" s="77"/>
      <c r="S79" s="77"/>
    </row>
    <row r="80" spans="1:19" ht="33.75" customHeight="1">
      <c r="A80" s="99">
        <v>59908</v>
      </c>
      <c r="B80" s="72" t="s">
        <v>331</v>
      </c>
      <c r="C80" s="63">
        <f t="shared" si="11"/>
        <v>0</v>
      </c>
      <c r="D80" s="63">
        <f t="shared" si="12"/>
        <v>0</v>
      </c>
      <c r="E80" s="57"/>
      <c r="F80" s="57">
        <v>0</v>
      </c>
      <c r="G80" s="57">
        <v>0</v>
      </c>
      <c r="H80" s="57">
        <v>0</v>
      </c>
      <c r="I80" s="57">
        <v>0</v>
      </c>
      <c r="J80" s="57"/>
      <c r="K80" s="57">
        <v>0</v>
      </c>
      <c r="L80" s="57"/>
      <c r="M80" s="57">
        <v>0</v>
      </c>
      <c r="N80" s="76"/>
      <c r="O80" s="77"/>
      <c r="P80" s="77"/>
      <c r="Q80" s="77"/>
      <c r="R80" s="77"/>
      <c r="S80" s="77"/>
    </row>
    <row r="81" spans="1:19" ht="21" customHeight="1">
      <c r="A81" s="99">
        <v>59999</v>
      </c>
      <c r="B81" s="72" t="s">
        <v>332</v>
      </c>
      <c r="C81" s="63">
        <f t="shared" si="11"/>
        <v>0</v>
      </c>
      <c r="D81" s="63">
        <f t="shared" si="12"/>
        <v>0</v>
      </c>
      <c r="E81" s="57"/>
      <c r="F81" s="57">
        <v>0</v>
      </c>
      <c r="G81" s="57">
        <v>0</v>
      </c>
      <c r="H81" s="57">
        <v>0</v>
      </c>
      <c r="I81" s="57">
        <v>0</v>
      </c>
      <c r="J81" s="57"/>
      <c r="K81" s="57">
        <v>0</v>
      </c>
      <c r="L81" s="57"/>
      <c r="M81" s="57">
        <v>0</v>
      </c>
      <c r="N81" s="76"/>
      <c r="O81" s="77"/>
      <c r="P81" s="77"/>
      <c r="Q81" s="77"/>
      <c r="R81" s="77"/>
      <c r="S81" s="77"/>
    </row>
    <row r="82" spans="1:19" ht="21" customHeight="1">
      <c r="A82" s="94"/>
      <c r="B82" s="94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  <c r="P82" s="77"/>
      <c r="Q82" s="77"/>
      <c r="R82" s="77"/>
      <c r="S82" s="77"/>
    </row>
    <row r="83" spans="1:19" ht="21" customHeight="1">
      <c r="A83" s="77"/>
      <c r="B83" s="77"/>
      <c r="C83" s="76"/>
      <c r="D83" s="77"/>
      <c r="E83" s="76"/>
      <c r="F83" s="76"/>
      <c r="G83" s="77"/>
      <c r="H83" s="76"/>
      <c r="I83" s="76"/>
      <c r="J83" s="77"/>
      <c r="K83" s="76"/>
      <c r="L83" s="76"/>
      <c r="M83" s="77"/>
      <c r="N83" s="77"/>
      <c r="O83" s="77"/>
      <c r="P83" s="77"/>
      <c r="Q83" s="77"/>
      <c r="R83" s="77"/>
      <c r="S83" s="77"/>
    </row>
    <row r="84" ht="21" customHeight="1"/>
    <row r="85" spans="1:19" ht="21" customHeight="1">
      <c r="A85" s="77"/>
      <c r="B85" s="77"/>
      <c r="C85" s="76"/>
      <c r="D85" s="77"/>
      <c r="E85" s="76"/>
      <c r="F85" s="76"/>
      <c r="G85" s="77"/>
      <c r="H85" s="76"/>
      <c r="I85" s="76"/>
      <c r="J85" s="77"/>
      <c r="K85" s="76"/>
      <c r="L85" s="76"/>
      <c r="M85" s="77"/>
      <c r="N85" s="77"/>
      <c r="O85" s="77"/>
      <c r="P85" s="77"/>
      <c r="Q85" s="77"/>
      <c r="R85" s="77"/>
      <c r="S85" s="77"/>
    </row>
    <row r="86" ht="21" customHeight="1"/>
    <row r="87" spans="1:19" ht="21" customHeight="1">
      <c r="A87" s="77"/>
      <c r="B87" s="77"/>
      <c r="C87" s="76"/>
      <c r="D87" s="77"/>
      <c r="E87" s="76"/>
      <c r="F87" s="76"/>
      <c r="G87" s="77"/>
      <c r="H87" s="76"/>
      <c r="I87" s="76"/>
      <c r="J87" s="77"/>
      <c r="K87" s="76"/>
      <c r="L87" s="76"/>
      <c r="M87" s="77"/>
      <c r="N87" s="77"/>
      <c r="O87" s="77"/>
      <c r="P87" s="77"/>
      <c r="Q87" s="77"/>
      <c r="R87" s="77"/>
      <c r="S87" s="77"/>
    </row>
    <row r="88" spans="1:19" ht="21" customHeight="1">
      <c r="A88" s="77"/>
      <c r="B88" s="77"/>
      <c r="C88" s="76"/>
      <c r="D88" s="77"/>
      <c r="E88" s="76"/>
      <c r="F88" s="76"/>
      <c r="G88" s="77"/>
      <c r="H88" s="76"/>
      <c r="I88" s="76"/>
      <c r="J88" s="77"/>
      <c r="K88" s="76"/>
      <c r="L88" s="76"/>
      <c r="M88" s="77"/>
      <c r="N88" s="77"/>
      <c r="O88" s="77"/>
      <c r="P88" s="77"/>
      <c r="Q88" s="77"/>
      <c r="R88" s="77"/>
      <c r="S88" s="77"/>
    </row>
  </sheetData>
  <sheetProtection formatCells="0" formatColumns="0" formatRows="0"/>
  <mergeCells count="10">
    <mergeCell ref="A2:M2"/>
    <mergeCell ref="A3:C3"/>
    <mergeCell ref="A4:A5"/>
    <mergeCell ref="B4:B5"/>
    <mergeCell ref="C4:C5"/>
    <mergeCell ref="D4:I4"/>
    <mergeCell ref="J4:J5"/>
    <mergeCell ref="K4:K5"/>
    <mergeCell ref="L4:L5"/>
    <mergeCell ref="M4:M5"/>
  </mergeCells>
  <printOptions horizont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showGridLines="0" showZeros="0" zoomScalePageLayoutView="0" workbookViewId="0" topLeftCell="A1">
      <selection activeCell="E15" sqref="E15"/>
    </sheetView>
  </sheetViews>
  <sheetFormatPr defaultColWidth="9.16015625" defaultRowHeight="11.25"/>
  <cols>
    <col min="1" max="1" width="9.5" style="194" customWidth="1"/>
    <col min="2" max="2" width="30.83203125" style="194" customWidth="1"/>
    <col min="3" max="3" width="18.33203125" style="158" customWidth="1"/>
    <col min="4" max="4" width="18.16015625" style="158" customWidth="1"/>
    <col min="5" max="5" width="17.66015625" style="158" customWidth="1"/>
    <col min="6" max="6" width="14" style="158" customWidth="1"/>
    <col min="7" max="7" width="14.83203125" style="158" customWidth="1"/>
    <col min="8" max="8" width="6" style="158" customWidth="1"/>
    <col min="9" max="9" width="14.16015625" style="158" customWidth="1"/>
    <col min="10" max="10" width="9" style="158" customWidth="1"/>
    <col min="11" max="11" width="11" style="158" customWidth="1"/>
    <col min="12" max="12" width="10.16015625" style="158" customWidth="1"/>
    <col min="13" max="13" width="15.5" style="158" customWidth="1"/>
    <col min="14" max="14" width="8.66015625" style="158" customWidth="1"/>
    <col min="15" max="15" width="12.83203125" style="158" customWidth="1"/>
    <col min="16" max="16384" width="9.16015625" style="158" customWidth="1"/>
  </cols>
  <sheetData>
    <row r="1" spans="1:15" ht="32.25" customHeight="1">
      <c r="A1" s="183"/>
      <c r="B1" s="184"/>
      <c r="N1" s="211" t="s">
        <v>88</v>
      </c>
      <c r="O1" s="211"/>
    </row>
    <row r="2" spans="1:15" ht="27" customHeight="1">
      <c r="A2" s="212" t="s">
        <v>89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21" customHeight="1">
      <c r="A3" s="262" t="s">
        <v>432</v>
      </c>
      <c r="B3" s="205"/>
      <c r="C3" s="185"/>
      <c r="D3" s="185"/>
      <c r="E3" s="185"/>
      <c r="F3" s="185"/>
      <c r="G3" s="185"/>
      <c r="H3" s="185"/>
      <c r="I3" s="185"/>
      <c r="J3" s="185"/>
      <c r="K3" s="185"/>
      <c r="L3" s="185"/>
      <c r="N3" s="186"/>
      <c r="O3" s="186" t="s">
        <v>6</v>
      </c>
    </row>
    <row r="4" spans="1:15" ht="27" customHeight="1">
      <c r="A4" s="213" t="s">
        <v>71</v>
      </c>
      <c r="B4" s="213" t="s">
        <v>23</v>
      </c>
      <c r="C4" s="215" t="s">
        <v>90</v>
      </c>
      <c r="D4" s="217" t="s">
        <v>91</v>
      </c>
      <c r="E4" s="217"/>
      <c r="F4" s="217"/>
      <c r="G4" s="217"/>
      <c r="H4" s="217"/>
      <c r="I4" s="217"/>
      <c r="J4" s="217"/>
      <c r="K4" s="217"/>
      <c r="L4" s="217" t="s">
        <v>92</v>
      </c>
      <c r="M4" s="217" t="s">
        <v>93</v>
      </c>
      <c r="N4" s="217" t="s">
        <v>94</v>
      </c>
      <c r="O4" s="209" t="s">
        <v>87</v>
      </c>
    </row>
    <row r="5" spans="1:15" ht="46.5" customHeight="1">
      <c r="A5" s="214"/>
      <c r="B5" s="214"/>
      <c r="C5" s="216"/>
      <c r="D5" s="187" t="s">
        <v>95</v>
      </c>
      <c r="E5" s="187" t="s">
        <v>96</v>
      </c>
      <c r="F5" s="187" t="s">
        <v>97</v>
      </c>
      <c r="G5" s="187" t="s">
        <v>98</v>
      </c>
      <c r="H5" s="187" t="s">
        <v>99</v>
      </c>
      <c r="I5" s="187" t="s">
        <v>100</v>
      </c>
      <c r="J5" s="187" t="s">
        <v>101</v>
      </c>
      <c r="K5" s="187" t="s">
        <v>102</v>
      </c>
      <c r="L5" s="217"/>
      <c r="M5" s="217"/>
      <c r="N5" s="217"/>
      <c r="O5" s="210"/>
    </row>
    <row r="6" spans="1:15" ht="19.5" customHeight="1">
      <c r="A6" s="168"/>
      <c r="B6" s="168" t="s">
        <v>18</v>
      </c>
      <c r="C6" s="167">
        <f aca="true" t="shared" si="0" ref="C6:O6">SUM(C7,C24,C27,C29,C31,C35,C52,C59,C67,C76,C92,C94,C97,C99,C101,C103)</f>
        <v>57941087.1</v>
      </c>
      <c r="D6" s="167">
        <f t="shared" si="0"/>
        <v>33442604.1</v>
      </c>
      <c r="E6" s="167">
        <f t="shared" si="0"/>
        <v>12933914</v>
      </c>
      <c r="F6" s="167">
        <f t="shared" si="0"/>
        <v>0</v>
      </c>
      <c r="G6" s="167">
        <f t="shared" si="0"/>
        <v>4179878</v>
      </c>
      <c r="H6" s="167">
        <f t="shared" si="0"/>
        <v>0</v>
      </c>
      <c r="I6" s="167">
        <f t="shared" si="0"/>
        <v>16328812.1</v>
      </c>
      <c r="J6" s="167">
        <f t="shared" si="0"/>
        <v>0</v>
      </c>
      <c r="K6" s="167">
        <f t="shared" si="0"/>
        <v>0</v>
      </c>
      <c r="L6" s="167"/>
      <c r="M6" s="167">
        <f>SUM(M7,M24,M27,M29,M31,M35,M52,M59,M67,M76,M92,M94,M97,M99,M101,M103)</f>
        <v>24498483</v>
      </c>
      <c r="N6" s="167">
        <f t="shared" si="0"/>
        <v>0</v>
      </c>
      <c r="O6" s="167">
        <f t="shared" si="0"/>
        <v>0</v>
      </c>
    </row>
    <row r="7" spans="1:15" ht="19.5" customHeight="1">
      <c r="A7" s="170" t="s">
        <v>103</v>
      </c>
      <c r="B7" s="170" t="s">
        <v>104</v>
      </c>
      <c r="C7" s="167">
        <f>SUM(C8:C23)</f>
        <v>21318474</v>
      </c>
      <c r="D7" s="167">
        <f aca="true" t="shared" si="1" ref="D7:O7">SUM(D8:D23)</f>
        <v>12933914</v>
      </c>
      <c r="E7" s="167">
        <f t="shared" si="1"/>
        <v>9689406</v>
      </c>
      <c r="F7" s="167">
        <f t="shared" si="1"/>
        <v>0</v>
      </c>
      <c r="G7" s="167">
        <f t="shared" si="1"/>
        <v>0</v>
      </c>
      <c r="H7" s="167">
        <f t="shared" si="1"/>
        <v>0</v>
      </c>
      <c r="I7" s="167">
        <f t="shared" si="1"/>
        <v>3244508</v>
      </c>
      <c r="J7" s="167">
        <f t="shared" si="1"/>
        <v>0</v>
      </c>
      <c r="K7" s="167">
        <f t="shared" si="1"/>
        <v>0</v>
      </c>
      <c r="L7" s="167"/>
      <c r="M7" s="167">
        <f>SUM(M8:M23)</f>
        <v>8384560</v>
      </c>
      <c r="N7" s="167">
        <f t="shared" si="1"/>
        <v>0</v>
      </c>
      <c r="O7" s="167">
        <f t="shared" si="1"/>
        <v>0</v>
      </c>
    </row>
    <row r="8" spans="1:15" ht="19.5" customHeight="1">
      <c r="A8" s="168" t="s">
        <v>105</v>
      </c>
      <c r="B8" s="168" t="s">
        <v>106</v>
      </c>
      <c r="C8" s="167">
        <f>SUM(D8,L8,M8,N8,O8)</f>
        <v>10000</v>
      </c>
      <c r="D8" s="167">
        <f>SUM(E8:K8)</f>
        <v>10000</v>
      </c>
      <c r="E8" s="154"/>
      <c r="F8" s="154"/>
      <c r="G8" s="154"/>
      <c r="H8" s="154"/>
      <c r="I8" s="154">
        <v>10000</v>
      </c>
      <c r="J8" s="154"/>
      <c r="K8" s="154"/>
      <c r="L8" s="188"/>
      <c r="M8" s="188"/>
      <c r="N8" s="154">
        <v>0</v>
      </c>
      <c r="O8" s="189"/>
    </row>
    <row r="9" spans="1:15" ht="19.5" customHeight="1">
      <c r="A9" s="168" t="s">
        <v>107</v>
      </c>
      <c r="B9" s="168" t="s">
        <v>108</v>
      </c>
      <c r="C9" s="167">
        <f aca="true" t="shared" si="2" ref="C9:C70">SUM(D9,L9,M9,N9,O9)</f>
        <v>70500</v>
      </c>
      <c r="D9" s="167">
        <f aca="true" t="shared" si="3" ref="D9:D70">SUM(E9:K9)</f>
        <v>70500</v>
      </c>
      <c r="E9" s="154"/>
      <c r="F9" s="154"/>
      <c r="G9" s="154"/>
      <c r="H9" s="154"/>
      <c r="I9" s="154">
        <v>70500</v>
      </c>
      <c r="J9" s="154"/>
      <c r="K9" s="154"/>
      <c r="L9" s="188"/>
      <c r="M9" s="188"/>
      <c r="N9" s="154">
        <v>0</v>
      </c>
      <c r="O9" s="189"/>
    </row>
    <row r="10" spans="1:15" ht="19.5" customHeight="1">
      <c r="A10" s="168" t="s">
        <v>76</v>
      </c>
      <c r="B10" s="168" t="s">
        <v>109</v>
      </c>
      <c r="C10" s="167">
        <f t="shared" si="2"/>
        <v>14534144</v>
      </c>
      <c r="D10" s="167">
        <f t="shared" si="3"/>
        <v>9298584</v>
      </c>
      <c r="E10" s="154">
        <v>9048789</v>
      </c>
      <c r="F10" s="154"/>
      <c r="G10" s="154"/>
      <c r="H10" s="154"/>
      <c r="I10" s="154">
        <v>249795</v>
      </c>
      <c r="J10" s="154"/>
      <c r="K10" s="154"/>
      <c r="L10" s="188"/>
      <c r="M10" s="188">
        <v>5235560</v>
      </c>
      <c r="N10" s="154">
        <v>0</v>
      </c>
      <c r="O10" s="189"/>
    </row>
    <row r="11" spans="1:15" ht="19.5" customHeight="1">
      <c r="A11" s="168" t="s">
        <v>110</v>
      </c>
      <c r="B11" s="168" t="s">
        <v>111</v>
      </c>
      <c r="C11" s="167">
        <f t="shared" si="2"/>
        <v>4945000</v>
      </c>
      <c r="D11" s="167">
        <f t="shared" si="3"/>
        <v>2296000</v>
      </c>
      <c r="E11" s="154">
        <v>496000</v>
      </c>
      <c r="F11" s="154"/>
      <c r="G11" s="154"/>
      <c r="H11" s="154"/>
      <c r="I11" s="154">
        <v>1800000</v>
      </c>
      <c r="J11" s="154"/>
      <c r="K11" s="154"/>
      <c r="L11" s="188"/>
      <c r="M11" s="188">
        <v>2649000</v>
      </c>
      <c r="N11" s="154">
        <v>0</v>
      </c>
      <c r="O11" s="189"/>
    </row>
    <row r="12" spans="1:15" ht="19.5" customHeight="1">
      <c r="A12" s="168" t="s">
        <v>112</v>
      </c>
      <c r="B12" s="168" t="s">
        <v>113</v>
      </c>
      <c r="C12" s="167">
        <f t="shared" si="2"/>
        <v>253000</v>
      </c>
      <c r="D12" s="167">
        <f t="shared" si="3"/>
        <v>53000</v>
      </c>
      <c r="E12" s="154"/>
      <c r="F12" s="154"/>
      <c r="G12" s="154"/>
      <c r="H12" s="154"/>
      <c r="I12" s="154">
        <v>53000</v>
      </c>
      <c r="J12" s="154"/>
      <c r="K12" s="154"/>
      <c r="L12" s="188"/>
      <c r="M12" s="188">
        <v>200000</v>
      </c>
      <c r="N12" s="154"/>
      <c r="O12" s="189"/>
    </row>
    <row r="13" spans="1:15" ht="19.5" customHeight="1">
      <c r="A13" s="168" t="s">
        <v>114</v>
      </c>
      <c r="B13" s="168" t="s">
        <v>115</v>
      </c>
      <c r="C13" s="167">
        <f t="shared" si="2"/>
        <v>405830</v>
      </c>
      <c r="D13" s="167">
        <f t="shared" si="3"/>
        <v>405830</v>
      </c>
      <c r="E13" s="154">
        <v>144617</v>
      </c>
      <c r="F13" s="154"/>
      <c r="G13" s="154"/>
      <c r="H13" s="154"/>
      <c r="I13" s="154">
        <v>261213</v>
      </c>
      <c r="J13" s="154"/>
      <c r="K13" s="154"/>
      <c r="L13" s="188"/>
      <c r="M13" s="188"/>
      <c r="N13" s="154"/>
      <c r="O13" s="189"/>
    </row>
    <row r="14" spans="1:15" ht="19.5" customHeight="1">
      <c r="A14" s="168" t="s">
        <v>116</v>
      </c>
      <c r="B14" s="168" t="s">
        <v>117</v>
      </c>
      <c r="C14" s="167">
        <f t="shared" si="2"/>
        <v>130000</v>
      </c>
      <c r="D14" s="167">
        <f t="shared" si="3"/>
        <v>130000</v>
      </c>
      <c r="E14" s="154"/>
      <c r="F14" s="154"/>
      <c r="G14" s="154"/>
      <c r="H14" s="154"/>
      <c r="I14" s="154">
        <v>130000</v>
      </c>
      <c r="J14" s="154"/>
      <c r="K14" s="154"/>
      <c r="L14" s="188"/>
      <c r="M14" s="188"/>
      <c r="N14" s="154"/>
      <c r="O14" s="189"/>
    </row>
    <row r="15" spans="1:15" ht="19.5" customHeight="1">
      <c r="A15" s="168" t="s">
        <v>118</v>
      </c>
      <c r="B15" s="168" t="s">
        <v>119</v>
      </c>
      <c r="C15" s="167">
        <f t="shared" si="2"/>
        <v>100000</v>
      </c>
      <c r="D15" s="167">
        <f t="shared" si="3"/>
        <v>100000</v>
      </c>
      <c r="E15" s="154"/>
      <c r="F15" s="154"/>
      <c r="G15" s="154"/>
      <c r="H15" s="154"/>
      <c r="I15" s="154">
        <v>100000</v>
      </c>
      <c r="J15" s="154"/>
      <c r="K15" s="154"/>
      <c r="L15" s="188"/>
      <c r="M15" s="188"/>
      <c r="N15" s="154"/>
      <c r="O15" s="189"/>
    </row>
    <row r="16" spans="1:15" ht="19.5" customHeight="1">
      <c r="A16" s="168" t="s">
        <v>417</v>
      </c>
      <c r="B16" s="168" t="s">
        <v>375</v>
      </c>
      <c r="C16" s="167">
        <f t="shared" si="2"/>
        <v>100000</v>
      </c>
      <c r="D16" s="167">
        <f t="shared" si="3"/>
        <v>60000</v>
      </c>
      <c r="E16" s="154"/>
      <c r="F16" s="154"/>
      <c r="G16" s="154"/>
      <c r="H16" s="154"/>
      <c r="I16" s="154">
        <v>60000</v>
      </c>
      <c r="J16" s="154"/>
      <c r="K16" s="154"/>
      <c r="L16" s="188"/>
      <c r="M16" s="188">
        <v>40000</v>
      </c>
      <c r="N16" s="154"/>
      <c r="O16" s="189"/>
    </row>
    <row r="17" spans="1:15" ht="19.5" customHeight="1">
      <c r="A17" s="168" t="s">
        <v>425</v>
      </c>
      <c r="B17" s="168" t="s">
        <v>410</v>
      </c>
      <c r="C17" s="167">
        <f t="shared" si="2"/>
        <v>0</v>
      </c>
      <c r="D17" s="167">
        <f t="shared" si="3"/>
        <v>0</v>
      </c>
      <c r="E17" s="154"/>
      <c r="F17" s="154"/>
      <c r="G17" s="154"/>
      <c r="H17" s="154"/>
      <c r="I17" s="154"/>
      <c r="J17" s="154"/>
      <c r="K17" s="154"/>
      <c r="L17" s="188"/>
      <c r="M17" s="188"/>
      <c r="N17" s="154"/>
      <c r="O17" s="189"/>
    </row>
    <row r="18" spans="1:15" ht="19.5" customHeight="1">
      <c r="A18" s="168" t="s">
        <v>120</v>
      </c>
      <c r="B18" s="168" t="s">
        <v>121</v>
      </c>
      <c r="C18" s="167">
        <f t="shared" si="2"/>
        <v>40000</v>
      </c>
      <c r="D18" s="167">
        <f t="shared" si="3"/>
        <v>40000</v>
      </c>
      <c r="E18" s="154"/>
      <c r="F18" s="154"/>
      <c r="G18" s="154"/>
      <c r="H18" s="154"/>
      <c r="I18" s="154">
        <v>40000</v>
      </c>
      <c r="J18" s="154"/>
      <c r="K18" s="154"/>
      <c r="L18" s="188"/>
      <c r="M18" s="188"/>
      <c r="N18" s="154"/>
      <c r="O18" s="189"/>
    </row>
    <row r="19" spans="1:15" ht="19.5" customHeight="1">
      <c r="A19" s="168" t="s">
        <v>122</v>
      </c>
      <c r="B19" s="168" t="s">
        <v>123</v>
      </c>
      <c r="C19" s="167">
        <f t="shared" si="2"/>
        <v>200000</v>
      </c>
      <c r="D19" s="167">
        <f t="shared" si="3"/>
        <v>100000</v>
      </c>
      <c r="E19" s="154"/>
      <c r="F19" s="154"/>
      <c r="G19" s="154"/>
      <c r="H19" s="154"/>
      <c r="I19" s="154">
        <v>100000</v>
      </c>
      <c r="J19" s="154"/>
      <c r="K19" s="154"/>
      <c r="L19" s="188"/>
      <c r="M19" s="188">
        <v>100000</v>
      </c>
      <c r="N19" s="154"/>
      <c r="O19" s="189"/>
    </row>
    <row r="20" spans="1:15" ht="19.5" customHeight="1">
      <c r="A20" s="168" t="s">
        <v>124</v>
      </c>
      <c r="B20" s="168" t="s">
        <v>125</v>
      </c>
      <c r="C20" s="167">
        <f t="shared" si="2"/>
        <v>50000</v>
      </c>
      <c r="D20" s="167">
        <f t="shared" si="3"/>
        <v>0</v>
      </c>
      <c r="E20" s="154"/>
      <c r="F20" s="154"/>
      <c r="G20" s="154"/>
      <c r="H20" s="154"/>
      <c r="I20" s="154"/>
      <c r="J20" s="154"/>
      <c r="K20" s="154"/>
      <c r="L20" s="188"/>
      <c r="M20" s="188">
        <v>50000</v>
      </c>
      <c r="N20" s="154"/>
      <c r="O20" s="189"/>
    </row>
    <row r="21" spans="1:15" ht="19.5" customHeight="1">
      <c r="A21" s="168" t="s">
        <v>418</v>
      </c>
      <c r="B21" s="168" t="s">
        <v>377</v>
      </c>
      <c r="C21" s="167">
        <f t="shared" si="2"/>
        <v>200000</v>
      </c>
      <c r="D21" s="167">
        <f t="shared" si="3"/>
        <v>200000</v>
      </c>
      <c r="E21" s="154"/>
      <c r="F21" s="154"/>
      <c r="G21" s="154"/>
      <c r="H21" s="154"/>
      <c r="I21" s="154">
        <v>200000</v>
      </c>
      <c r="J21" s="154"/>
      <c r="K21" s="154"/>
      <c r="L21" s="188"/>
      <c r="M21" s="188"/>
      <c r="N21" s="154"/>
      <c r="O21" s="189"/>
    </row>
    <row r="22" spans="1:15" ht="19.5" customHeight="1">
      <c r="A22" s="168" t="s">
        <v>126</v>
      </c>
      <c r="B22" s="168" t="s">
        <v>127</v>
      </c>
      <c r="C22" s="167">
        <f t="shared" si="2"/>
        <v>80000</v>
      </c>
      <c r="D22" s="167">
        <f t="shared" si="3"/>
        <v>30000</v>
      </c>
      <c r="E22" s="154"/>
      <c r="F22" s="154"/>
      <c r="G22" s="154"/>
      <c r="H22" s="154"/>
      <c r="I22" s="154">
        <v>30000</v>
      </c>
      <c r="J22" s="154"/>
      <c r="K22" s="154"/>
      <c r="L22" s="188"/>
      <c r="M22" s="188">
        <v>50000</v>
      </c>
      <c r="N22" s="154"/>
      <c r="O22" s="189"/>
    </row>
    <row r="23" spans="1:15" ht="19.5" customHeight="1">
      <c r="A23" s="168" t="s">
        <v>426</v>
      </c>
      <c r="B23" s="168" t="s">
        <v>379</v>
      </c>
      <c r="C23" s="167">
        <f t="shared" si="2"/>
        <v>200000</v>
      </c>
      <c r="D23" s="167">
        <f t="shared" si="3"/>
        <v>140000</v>
      </c>
      <c r="E23" s="154"/>
      <c r="F23" s="154"/>
      <c r="G23" s="154"/>
      <c r="H23" s="154"/>
      <c r="I23" s="154">
        <v>140000</v>
      </c>
      <c r="J23" s="154"/>
      <c r="K23" s="154"/>
      <c r="L23" s="188"/>
      <c r="M23" s="188">
        <v>60000</v>
      </c>
      <c r="N23" s="154"/>
      <c r="O23" s="189"/>
    </row>
    <row r="24" spans="1:15" ht="19.5" customHeight="1">
      <c r="A24" s="170" t="s">
        <v>128</v>
      </c>
      <c r="B24" s="170" t="s">
        <v>129</v>
      </c>
      <c r="C24" s="167">
        <f aca="true" t="shared" si="4" ref="C24:O24">SUM(C25:C26)</f>
        <v>1790000</v>
      </c>
      <c r="D24" s="167">
        <f t="shared" si="4"/>
        <v>90000</v>
      </c>
      <c r="E24" s="167">
        <f t="shared" si="4"/>
        <v>0</v>
      </c>
      <c r="F24" s="167">
        <f t="shared" si="4"/>
        <v>0</v>
      </c>
      <c r="G24" s="167">
        <f t="shared" si="4"/>
        <v>0</v>
      </c>
      <c r="H24" s="167">
        <f t="shared" si="4"/>
        <v>0</v>
      </c>
      <c r="I24" s="167">
        <f t="shared" si="4"/>
        <v>90000</v>
      </c>
      <c r="J24" s="167">
        <f t="shared" si="4"/>
        <v>0</v>
      </c>
      <c r="K24" s="167">
        <f t="shared" si="4"/>
        <v>0</v>
      </c>
      <c r="L24" s="167"/>
      <c r="M24" s="167">
        <f>SUM(M25:M26)</f>
        <v>1700000</v>
      </c>
      <c r="N24" s="167">
        <f t="shared" si="4"/>
        <v>0</v>
      </c>
      <c r="O24" s="167">
        <f t="shared" si="4"/>
        <v>0</v>
      </c>
    </row>
    <row r="25" spans="1:15" ht="19.5" customHeight="1">
      <c r="A25" s="168" t="s">
        <v>130</v>
      </c>
      <c r="B25" s="168" t="s">
        <v>131</v>
      </c>
      <c r="C25" s="167">
        <f t="shared" si="2"/>
        <v>1780000</v>
      </c>
      <c r="D25" s="167">
        <f t="shared" si="3"/>
        <v>80000</v>
      </c>
      <c r="E25" s="154"/>
      <c r="F25" s="154"/>
      <c r="G25" s="154"/>
      <c r="H25" s="154"/>
      <c r="I25" s="154">
        <v>80000</v>
      </c>
      <c r="J25" s="154"/>
      <c r="K25" s="154"/>
      <c r="L25" s="188"/>
      <c r="M25" s="188">
        <v>1700000</v>
      </c>
      <c r="N25" s="154"/>
      <c r="O25" s="189"/>
    </row>
    <row r="26" spans="1:15" ht="19.5" customHeight="1">
      <c r="A26" s="168" t="s">
        <v>132</v>
      </c>
      <c r="B26" s="168" t="s">
        <v>133</v>
      </c>
      <c r="C26" s="167">
        <f t="shared" si="2"/>
        <v>10000</v>
      </c>
      <c r="D26" s="167">
        <f t="shared" si="3"/>
        <v>10000</v>
      </c>
      <c r="E26" s="154"/>
      <c r="F26" s="154"/>
      <c r="G26" s="154"/>
      <c r="H26" s="154"/>
      <c r="I26" s="154">
        <v>10000</v>
      </c>
      <c r="J26" s="154"/>
      <c r="K26" s="154"/>
      <c r="L26" s="188"/>
      <c r="M26" s="188"/>
      <c r="N26" s="154"/>
      <c r="O26" s="189"/>
    </row>
    <row r="27" spans="1:15" ht="19.5" customHeight="1">
      <c r="A27" s="170" t="s">
        <v>134</v>
      </c>
      <c r="B27" s="170" t="s">
        <v>135</v>
      </c>
      <c r="C27" s="167">
        <f aca="true" t="shared" si="5" ref="C27:O27">SUM(C28:C28)</f>
        <v>1530000</v>
      </c>
      <c r="D27" s="167">
        <f t="shared" si="5"/>
        <v>30000</v>
      </c>
      <c r="E27" s="167">
        <f t="shared" si="5"/>
        <v>0</v>
      </c>
      <c r="F27" s="167">
        <f t="shared" si="5"/>
        <v>0</v>
      </c>
      <c r="G27" s="167">
        <f t="shared" si="5"/>
        <v>0</v>
      </c>
      <c r="H27" s="167">
        <f t="shared" si="5"/>
        <v>0</v>
      </c>
      <c r="I27" s="167">
        <f t="shared" si="5"/>
        <v>30000</v>
      </c>
      <c r="J27" s="167">
        <f t="shared" si="5"/>
        <v>0</v>
      </c>
      <c r="K27" s="167">
        <f t="shared" si="5"/>
        <v>0</v>
      </c>
      <c r="L27" s="167"/>
      <c r="M27" s="167">
        <f t="shared" si="5"/>
        <v>1500000</v>
      </c>
      <c r="N27" s="167">
        <f t="shared" si="5"/>
        <v>0</v>
      </c>
      <c r="O27" s="167">
        <f t="shared" si="5"/>
        <v>0</v>
      </c>
    </row>
    <row r="28" spans="1:15" ht="19.5" customHeight="1">
      <c r="A28" s="168" t="s">
        <v>136</v>
      </c>
      <c r="B28" s="168" t="s">
        <v>137</v>
      </c>
      <c r="C28" s="167">
        <f t="shared" si="2"/>
        <v>1530000</v>
      </c>
      <c r="D28" s="167">
        <f t="shared" si="3"/>
        <v>30000</v>
      </c>
      <c r="E28" s="154"/>
      <c r="F28" s="154"/>
      <c r="G28" s="154"/>
      <c r="H28" s="154"/>
      <c r="I28" s="154">
        <v>30000</v>
      </c>
      <c r="J28" s="154"/>
      <c r="K28" s="154"/>
      <c r="L28" s="188"/>
      <c r="M28" s="188">
        <v>1500000</v>
      </c>
      <c r="N28" s="154"/>
      <c r="O28" s="189"/>
    </row>
    <row r="29" spans="1:15" ht="19.5" customHeight="1">
      <c r="A29" s="170" t="s">
        <v>138</v>
      </c>
      <c r="B29" s="170" t="s">
        <v>139</v>
      </c>
      <c r="C29" s="167">
        <f>SUM(C30)</f>
        <v>100000</v>
      </c>
      <c r="D29" s="167">
        <f aca="true" t="shared" si="6" ref="D29:O29">SUM(D30)</f>
        <v>100000</v>
      </c>
      <c r="E29" s="167">
        <f t="shared" si="6"/>
        <v>0</v>
      </c>
      <c r="F29" s="167">
        <f t="shared" si="6"/>
        <v>0</v>
      </c>
      <c r="G29" s="167">
        <f t="shared" si="6"/>
        <v>0</v>
      </c>
      <c r="H29" s="167">
        <f t="shared" si="6"/>
        <v>0</v>
      </c>
      <c r="I29" s="167">
        <f t="shared" si="6"/>
        <v>100000</v>
      </c>
      <c r="J29" s="167">
        <f t="shared" si="6"/>
        <v>0</v>
      </c>
      <c r="K29" s="167">
        <f t="shared" si="6"/>
        <v>0</v>
      </c>
      <c r="L29" s="167"/>
      <c r="M29" s="167">
        <f t="shared" si="6"/>
        <v>0</v>
      </c>
      <c r="N29" s="167">
        <f t="shared" si="6"/>
        <v>0</v>
      </c>
      <c r="O29" s="167">
        <f t="shared" si="6"/>
        <v>0</v>
      </c>
    </row>
    <row r="30" spans="1:15" ht="19.5" customHeight="1">
      <c r="A30" s="168" t="s">
        <v>427</v>
      </c>
      <c r="B30" s="168" t="s">
        <v>381</v>
      </c>
      <c r="C30" s="167">
        <f t="shared" si="2"/>
        <v>100000</v>
      </c>
      <c r="D30" s="167">
        <f t="shared" si="3"/>
        <v>100000</v>
      </c>
      <c r="E30" s="154"/>
      <c r="F30" s="154"/>
      <c r="G30" s="154"/>
      <c r="H30" s="154"/>
      <c r="I30" s="154">
        <v>100000</v>
      </c>
      <c r="J30" s="154"/>
      <c r="K30" s="154"/>
      <c r="L30" s="188"/>
      <c r="M30" s="188"/>
      <c r="N30" s="154"/>
      <c r="O30" s="189"/>
    </row>
    <row r="31" spans="1:15" ht="19.5" customHeight="1">
      <c r="A31" s="170" t="s">
        <v>140</v>
      </c>
      <c r="B31" s="170" t="s">
        <v>141</v>
      </c>
      <c r="C31" s="167">
        <f>SUM(C32:C34)</f>
        <v>1911000</v>
      </c>
      <c r="D31" s="167">
        <f aca="true" t="shared" si="7" ref="D31:O31">SUM(D32:D34)</f>
        <v>131000</v>
      </c>
      <c r="E31" s="167">
        <f t="shared" si="7"/>
        <v>0</v>
      </c>
      <c r="F31" s="167">
        <f t="shared" si="7"/>
        <v>0</v>
      </c>
      <c r="G31" s="167">
        <f t="shared" si="7"/>
        <v>0</v>
      </c>
      <c r="H31" s="167">
        <f t="shared" si="7"/>
        <v>0</v>
      </c>
      <c r="I31" s="167">
        <f t="shared" si="7"/>
        <v>131000</v>
      </c>
      <c r="J31" s="167">
        <f t="shared" si="7"/>
        <v>0</v>
      </c>
      <c r="K31" s="167">
        <f t="shared" si="7"/>
        <v>0</v>
      </c>
      <c r="L31" s="167"/>
      <c r="M31" s="167">
        <f>SUM(M32:M34)</f>
        <v>1780000</v>
      </c>
      <c r="N31" s="167">
        <f t="shared" si="7"/>
        <v>0</v>
      </c>
      <c r="O31" s="167">
        <f t="shared" si="7"/>
        <v>0</v>
      </c>
    </row>
    <row r="32" spans="1:15" ht="19.5" customHeight="1">
      <c r="A32" s="168" t="s">
        <v>382</v>
      </c>
      <c r="B32" s="168" t="s">
        <v>383</v>
      </c>
      <c r="C32" s="167">
        <f t="shared" si="2"/>
        <v>101000</v>
      </c>
      <c r="D32" s="167">
        <f t="shared" si="3"/>
        <v>101000</v>
      </c>
      <c r="E32" s="167"/>
      <c r="F32" s="167"/>
      <c r="G32" s="167"/>
      <c r="H32" s="167"/>
      <c r="I32" s="154">
        <v>101000</v>
      </c>
      <c r="J32" s="167"/>
      <c r="K32" s="167"/>
      <c r="L32" s="190"/>
      <c r="M32" s="190"/>
      <c r="N32" s="167"/>
      <c r="O32" s="191"/>
    </row>
    <row r="33" spans="1:15" ht="19.5" customHeight="1">
      <c r="A33" s="168" t="s">
        <v>142</v>
      </c>
      <c r="B33" s="168" t="s">
        <v>143</v>
      </c>
      <c r="C33" s="167">
        <f t="shared" si="2"/>
        <v>1800000</v>
      </c>
      <c r="D33" s="167">
        <f t="shared" si="3"/>
        <v>20000</v>
      </c>
      <c r="E33" s="154"/>
      <c r="F33" s="154"/>
      <c r="G33" s="154"/>
      <c r="H33" s="154"/>
      <c r="I33" s="154">
        <v>20000</v>
      </c>
      <c r="J33" s="154"/>
      <c r="K33" s="154"/>
      <c r="L33" s="188"/>
      <c r="M33" s="188">
        <v>1780000</v>
      </c>
      <c r="N33" s="154"/>
      <c r="O33" s="189"/>
    </row>
    <row r="34" spans="1:15" ht="19.5" customHeight="1">
      <c r="A34" s="196" t="s">
        <v>144</v>
      </c>
      <c r="B34" s="196" t="s">
        <v>145</v>
      </c>
      <c r="C34" s="167">
        <f t="shared" si="2"/>
        <v>10000</v>
      </c>
      <c r="D34" s="167">
        <f t="shared" si="3"/>
        <v>10000</v>
      </c>
      <c r="E34" s="154"/>
      <c r="F34" s="154"/>
      <c r="G34" s="154"/>
      <c r="H34" s="154"/>
      <c r="I34" s="154">
        <v>10000</v>
      </c>
      <c r="J34" s="154"/>
      <c r="K34" s="154"/>
      <c r="L34" s="188"/>
      <c r="M34" s="188"/>
      <c r="N34" s="154"/>
      <c r="O34" s="189"/>
    </row>
    <row r="35" spans="1:15" ht="19.5" customHeight="1">
      <c r="A35" s="164" t="s">
        <v>146</v>
      </c>
      <c r="B35" s="197" t="s">
        <v>147</v>
      </c>
      <c r="C35" s="167">
        <f>SUM(C36:C51)</f>
        <v>3518866</v>
      </c>
      <c r="D35" s="167">
        <f aca="true" t="shared" si="8" ref="D35:O35">SUM(D36:D51)</f>
        <v>2136750</v>
      </c>
      <c r="E35" s="167">
        <f t="shared" si="8"/>
        <v>846750</v>
      </c>
      <c r="F35" s="167">
        <f t="shared" si="8"/>
        <v>0</v>
      </c>
      <c r="G35" s="167">
        <f t="shared" si="8"/>
        <v>100000</v>
      </c>
      <c r="H35" s="167">
        <f t="shared" si="8"/>
        <v>0</v>
      </c>
      <c r="I35" s="167">
        <f t="shared" si="8"/>
        <v>1190000</v>
      </c>
      <c r="J35" s="167">
        <f t="shared" si="8"/>
        <v>0</v>
      </c>
      <c r="K35" s="167">
        <f t="shared" si="8"/>
        <v>0</v>
      </c>
      <c r="L35" s="167"/>
      <c r="M35" s="167">
        <f>SUM(M36:M51)</f>
        <v>1382116</v>
      </c>
      <c r="N35" s="167">
        <f t="shared" si="8"/>
        <v>0</v>
      </c>
      <c r="O35" s="167">
        <f t="shared" si="8"/>
        <v>0</v>
      </c>
    </row>
    <row r="36" spans="1:15" ht="19.5" customHeight="1">
      <c r="A36" s="196" t="s">
        <v>148</v>
      </c>
      <c r="B36" s="196" t="s">
        <v>149</v>
      </c>
      <c r="C36" s="167">
        <f t="shared" si="2"/>
        <v>60000</v>
      </c>
      <c r="D36" s="167">
        <f t="shared" si="3"/>
        <v>40000</v>
      </c>
      <c r="E36" s="154"/>
      <c r="F36" s="154"/>
      <c r="G36" s="154"/>
      <c r="H36" s="154"/>
      <c r="I36" s="154">
        <v>40000</v>
      </c>
      <c r="J36" s="154"/>
      <c r="K36" s="154"/>
      <c r="L36" s="188"/>
      <c r="M36" s="188">
        <v>20000</v>
      </c>
      <c r="N36" s="154"/>
      <c r="O36" s="189"/>
    </row>
    <row r="37" spans="1:15" ht="19.5" customHeight="1">
      <c r="A37" s="173">
        <v>2080505</v>
      </c>
      <c r="B37" s="174" t="s">
        <v>150</v>
      </c>
      <c r="C37" s="167">
        <f t="shared" si="2"/>
        <v>887442</v>
      </c>
      <c r="D37" s="167">
        <f t="shared" si="3"/>
        <v>595326</v>
      </c>
      <c r="E37" s="192">
        <v>595326</v>
      </c>
      <c r="F37" s="154"/>
      <c r="G37" s="154"/>
      <c r="H37" s="154"/>
      <c r="I37" s="154"/>
      <c r="J37" s="154"/>
      <c r="K37" s="154"/>
      <c r="L37" s="188"/>
      <c r="M37" s="188">
        <v>292116</v>
      </c>
      <c r="N37" s="154"/>
      <c r="O37" s="189"/>
    </row>
    <row r="38" spans="1:15" ht="19.5" customHeight="1">
      <c r="A38" s="173">
        <v>2080506</v>
      </c>
      <c r="B38" s="174" t="s">
        <v>151</v>
      </c>
      <c r="C38" s="167">
        <f t="shared" si="2"/>
        <v>69424</v>
      </c>
      <c r="D38" s="167">
        <f t="shared" si="3"/>
        <v>69424</v>
      </c>
      <c r="E38" s="192">
        <v>69424</v>
      </c>
      <c r="F38" s="154"/>
      <c r="G38" s="154"/>
      <c r="H38" s="154"/>
      <c r="I38" s="154"/>
      <c r="J38" s="154"/>
      <c r="K38" s="154"/>
      <c r="L38" s="188"/>
      <c r="M38" s="188"/>
      <c r="N38" s="154"/>
      <c r="O38" s="189"/>
    </row>
    <row r="39" spans="1:15" ht="19.5" customHeight="1">
      <c r="A39" s="173">
        <v>2080599</v>
      </c>
      <c r="B39" s="174" t="s">
        <v>384</v>
      </c>
      <c r="C39" s="167">
        <f t="shared" si="2"/>
        <v>180000</v>
      </c>
      <c r="D39" s="167">
        <f t="shared" si="3"/>
        <v>180000</v>
      </c>
      <c r="E39" s="192">
        <v>180000</v>
      </c>
      <c r="F39" s="154"/>
      <c r="G39" s="154"/>
      <c r="H39" s="154"/>
      <c r="I39" s="154"/>
      <c r="J39" s="154"/>
      <c r="K39" s="154"/>
      <c r="L39" s="188"/>
      <c r="M39" s="188"/>
      <c r="N39" s="154"/>
      <c r="O39" s="189"/>
    </row>
    <row r="40" spans="1:15" ht="19.5" customHeight="1">
      <c r="A40" s="173">
        <v>2080699</v>
      </c>
      <c r="B40" s="174" t="s">
        <v>385</v>
      </c>
      <c r="C40" s="167">
        <f t="shared" si="2"/>
        <v>2000</v>
      </c>
      <c r="D40" s="167">
        <f t="shared" si="3"/>
        <v>2000</v>
      </c>
      <c r="E40" s="192">
        <v>2000</v>
      </c>
      <c r="F40" s="154"/>
      <c r="G40" s="154"/>
      <c r="H40" s="154"/>
      <c r="I40" s="154"/>
      <c r="J40" s="154"/>
      <c r="K40" s="154"/>
      <c r="L40" s="188"/>
      <c r="M40" s="188"/>
      <c r="N40" s="154"/>
      <c r="O40" s="189"/>
    </row>
    <row r="41" spans="1:15" ht="19.5" customHeight="1">
      <c r="A41" s="173">
        <v>2080905</v>
      </c>
      <c r="B41" s="174" t="s">
        <v>409</v>
      </c>
      <c r="C41" s="167">
        <f t="shared" si="2"/>
        <v>70000</v>
      </c>
      <c r="D41" s="167">
        <f t="shared" si="3"/>
        <v>70000</v>
      </c>
      <c r="E41" s="193"/>
      <c r="F41" s="154"/>
      <c r="G41" s="154"/>
      <c r="H41" s="154"/>
      <c r="I41" s="154">
        <v>70000</v>
      </c>
      <c r="J41" s="154"/>
      <c r="K41" s="154"/>
      <c r="L41" s="188"/>
      <c r="M41" s="188"/>
      <c r="N41" s="154"/>
      <c r="O41" s="189"/>
    </row>
    <row r="42" spans="1:15" ht="19.5" customHeight="1">
      <c r="A42" s="173">
        <v>2080999</v>
      </c>
      <c r="B42" s="174" t="s">
        <v>152</v>
      </c>
      <c r="C42" s="167">
        <f t="shared" si="2"/>
        <v>30000</v>
      </c>
      <c r="D42" s="167">
        <f t="shared" si="3"/>
        <v>30000</v>
      </c>
      <c r="E42" s="193"/>
      <c r="F42" s="154"/>
      <c r="G42" s="154"/>
      <c r="H42" s="154"/>
      <c r="I42" s="192">
        <v>30000</v>
      </c>
      <c r="J42" s="154"/>
      <c r="K42" s="154"/>
      <c r="L42" s="188"/>
      <c r="M42" s="188"/>
      <c r="N42" s="154"/>
      <c r="O42" s="189"/>
    </row>
    <row r="43" spans="1:15" ht="19.5" customHeight="1">
      <c r="A43" s="173">
        <v>2081002</v>
      </c>
      <c r="B43" s="174" t="s">
        <v>153</v>
      </c>
      <c r="C43" s="167">
        <f t="shared" si="2"/>
        <v>580000</v>
      </c>
      <c r="D43" s="167">
        <f t="shared" si="3"/>
        <v>150000</v>
      </c>
      <c r="E43" s="193"/>
      <c r="F43" s="154"/>
      <c r="G43" s="154"/>
      <c r="H43" s="154"/>
      <c r="I43" s="192">
        <v>150000</v>
      </c>
      <c r="J43" s="154"/>
      <c r="K43" s="154"/>
      <c r="L43" s="188"/>
      <c r="M43" s="188">
        <v>430000</v>
      </c>
      <c r="N43" s="154"/>
      <c r="O43" s="189"/>
    </row>
    <row r="44" spans="1:15" ht="19.5" customHeight="1">
      <c r="A44" s="173">
        <v>2081004</v>
      </c>
      <c r="B44" s="174" t="s">
        <v>392</v>
      </c>
      <c r="C44" s="167">
        <f t="shared" si="2"/>
        <v>15000</v>
      </c>
      <c r="D44" s="167">
        <f t="shared" si="3"/>
        <v>15000</v>
      </c>
      <c r="E44" s="193"/>
      <c r="F44" s="154"/>
      <c r="G44" s="154"/>
      <c r="H44" s="154"/>
      <c r="I44" s="192">
        <v>15000</v>
      </c>
      <c r="J44" s="154"/>
      <c r="K44" s="154"/>
      <c r="L44" s="188"/>
      <c r="M44" s="188"/>
      <c r="N44" s="154"/>
      <c r="O44" s="189"/>
    </row>
    <row r="45" spans="1:15" ht="19.5" customHeight="1">
      <c r="A45" s="173">
        <v>2081105</v>
      </c>
      <c r="B45" s="174" t="s">
        <v>386</v>
      </c>
      <c r="C45" s="167">
        <f t="shared" si="2"/>
        <v>120000</v>
      </c>
      <c r="D45" s="167">
        <f t="shared" si="3"/>
        <v>120000</v>
      </c>
      <c r="E45" s="193"/>
      <c r="F45" s="154"/>
      <c r="G45" s="154"/>
      <c r="H45" s="154"/>
      <c r="I45" s="192">
        <v>120000</v>
      </c>
      <c r="J45" s="154"/>
      <c r="K45" s="154"/>
      <c r="L45" s="188"/>
      <c r="M45" s="188"/>
      <c r="N45" s="154"/>
      <c r="O45" s="189"/>
    </row>
    <row r="46" spans="1:15" ht="19.5" customHeight="1">
      <c r="A46" s="173">
        <v>2081199</v>
      </c>
      <c r="B46" s="174" t="s">
        <v>154</v>
      </c>
      <c r="C46" s="167">
        <f t="shared" si="2"/>
        <v>10000</v>
      </c>
      <c r="D46" s="167">
        <f t="shared" si="3"/>
        <v>10000</v>
      </c>
      <c r="E46" s="193"/>
      <c r="F46" s="154"/>
      <c r="G46" s="154"/>
      <c r="H46" s="154"/>
      <c r="I46" s="192">
        <v>10000</v>
      </c>
      <c r="J46" s="154"/>
      <c r="K46" s="154"/>
      <c r="L46" s="188"/>
      <c r="M46" s="188"/>
      <c r="N46" s="154"/>
      <c r="O46" s="189"/>
    </row>
    <row r="47" spans="1:15" ht="19.5" customHeight="1">
      <c r="A47" s="173">
        <v>2081503</v>
      </c>
      <c r="B47" s="174" t="s">
        <v>155</v>
      </c>
      <c r="C47" s="167">
        <f t="shared" si="2"/>
        <v>800000</v>
      </c>
      <c r="D47" s="167">
        <f t="shared" si="3"/>
        <v>350000</v>
      </c>
      <c r="E47" s="193"/>
      <c r="F47" s="154"/>
      <c r="G47" s="154"/>
      <c r="H47" s="154"/>
      <c r="I47" s="192">
        <v>350000</v>
      </c>
      <c r="J47" s="154"/>
      <c r="K47" s="154"/>
      <c r="L47" s="188"/>
      <c r="M47" s="188">
        <v>450000</v>
      </c>
      <c r="N47" s="154"/>
      <c r="O47" s="189"/>
    </row>
    <row r="48" spans="1:15" ht="19.5" customHeight="1">
      <c r="A48" s="196" t="s">
        <v>428</v>
      </c>
      <c r="B48" s="169" t="s">
        <v>388</v>
      </c>
      <c r="C48" s="167">
        <f t="shared" si="2"/>
        <v>90000</v>
      </c>
      <c r="D48" s="167">
        <f t="shared" si="3"/>
        <v>90000</v>
      </c>
      <c r="E48" s="154"/>
      <c r="F48" s="154"/>
      <c r="G48" s="154"/>
      <c r="H48" s="154"/>
      <c r="I48" s="154">
        <v>90000</v>
      </c>
      <c r="J48" s="154"/>
      <c r="K48" s="154"/>
      <c r="L48" s="188"/>
      <c r="M48" s="188"/>
      <c r="N48" s="154"/>
      <c r="O48" s="189"/>
    </row>
    <row r="49" spans="1:15" ht="19.5" customHeight="1">
      <c r="A49" s="196" t="s">
        <v>389</v>
      </c>
      <c r="B49" s="169" t="s">
        <v>390</v>
      </c>
      <c r="C49" s="167">
        <f t="shared" si="2"/>
        <v>100000</v>
      </c>
      <c r="D49" s="167">
        <f t="shared" si="3"/>
        <v>100000</v>
      </c>
      <c r="E49" s="154"/>
      <c r="F49" s="154"/>
      <c r="G49" s="154">
        <v>100000</v>
      </c>
      <c r="H49" s="154"/>
      <c r="I49" s="154"/>
      <c r="J49" s="154"/>
      <c r="K49" s="154"/>
      <c r="L49" s="188"/>
      <c r="M49" s="188"/>
      <c r="N49" s="154"/>
      <c r="O49" s="189"/>
    </row>
    <row r="50" spans="1:15" ht="19.5" customHeight="1">
      <c r="A50" s="173">
        <v>2082502</v>
      </c>
      <c r="B50" s="174" t="s">
        <v>156</v>
      </c>
      <c r="C50" s="167">
        <f t="shared" si="2"/>
        <v>360000</v>
      </c>
      <c r="D50" s="167">
        <f t="shared" si="3"/>
        <v>170000</v>
      </c>
      <c r="E50" s="193"/>
      <c r="F50" s="154"/>
      <c r="G50" s="154"/>
      <c r="H50" s="154"/>
      <c r="I50" s="192">
        <v>170000</v>
      </c>
      <c r="J50" s="154"/>
      <c r="K50" s="154"/>
      <c r="L50" s="188"/>
      <c r="M50" s="188">
        <v>190000</v>
      </c>
      <c r="N50" s="154"/>
      <c r="O50" s="189"/>
    </row>
    <row r="51" spans="1:15" ht="19.5" customHeight="1">
      <c r="A51" s="173">
        <v>2082804</v>
      </c>
      <c r="B51" s="174" t="s">
        <v>391</v>
      </c>
      <c r="C51" s="167">
        <f t="shared" si="2"/>
        <v>145000</v>
      </c>
      <c r="D51" s="167">
        <f t="shared" si="3"/>
        <v>145000</v>
      </c>
      <c r="E51" s="193"/>
      <c r="F51" s="154"/>
      <c r="G51" s="154"/>
      <c r="H51" s="154"/>
      <c r="I51" s="192">
        <v>145000</v>
      </c>
      <c r="J51" s="154"/>
      <c r="K51" s="154"/>
      <c r="L51" s="188"/>
      <c r="M51" s="188"/>
      <c r="N51" s="154"/>
      <c r="O51" s="189"/>
    </row>
    <row r="52" spans="1:15" ht="19.5" customHeight="1">
      <c r="A52" s="164" t="s">
        <v>157</v>
      </c>
      <c r="B52" s="164" t="s">
        <v>393</v>
      </c>
      <c r="C52" s="167">
        <f>SUM(C53:C58)</f>
        <v>3859565</v>
      </c>
      <c r="D52" s="167">
        <f aca="true" t="shared" si="9" ref="D52:O52">SUM(D53:D58)</f>
        <v>1697758</v>
      </c>
      <c r="E52" s="167">
        <f t="shared" si="9"/>
        <v>647758</v>
      </c>
      <c r="F52" s="167">
        <f t="shared" si="9"/>
        <v>0</v>
      </c>
      <c r="G52" s="167">
        <f t="shared" si="9"/>
        <v>0</v>
      </c>
      <c r="H52" s="167">
        <f t="shared" si="9"/>
        <v>0</v>
      </c>
      <c r="I52" s="167">
        <f t="shared" si="9"/>
        <v>1050000</v>
      </c>
      <c r="J52" s="167">
        <f t="shared" si="9"/>
        <v>0</v>
      </c>
      <c r="K52" s="167">
        <f t="shared" si="9"/>
        <v>0</v>
      </c>
      <c r="L52" s="167"/>
      <c r="M52" s="167">
        <f>SUM(M53:M58)</f>
        <v>2161807</v>
      </c>
      <c r="N52" s="167">
        <f t="shared" si="9"/>
        <v>0</v>
      </c>
      <c r="O52" s="167">
        <f t="shared" si="9"/>
        <v>0</v>
      </c>
    </row>
    <row r="53" spans="1:15" ht="19.5" customHeight="1">
      <c r="A53" s="196" t="s">
        <v>158</v>
      </c>
      <c r="B53" s="196" t="s">
        <v>159</v>
      </c>
      <c r="C53" s="167">
        <f t="shared" si="2"/>
        <v>10000</v>
      </c>
      <c r="D53" s="167">
        <f t="shared" si="3"/>
        <v>10000</v>
      </c>
      <c r="E53" s="154"/>
      <c r="F53" s="154"/>
      <c r="G53" s="154"/>
      <c r="H53" s="154"/>
      <c r="I53" s="154">
        <v>10000</v>
      </c>
      <c r="J53" s="154"/>
      <c r="K53" s="154"/>
      <c r="L53" s="188"/>
      <c r="M53" s="188"/>
      <c r="N53" s="154"/>
      <c r="O53" s="189"/>
    </row>
    <row r="54" spans="1:15" ht="19.5" customHeight="1">
      <c r="A54" s="196" t="s">
        <v>160</v>
      </c>
      <c r="B54" s="196" t="s">
        <v>161</v>
      </c>
      <c r="C54" s="167">
        <f t="shared" si="2"/>
        <v>230000</v>
      </c>
      <c r="D54" s="167">
        <f t="shared" si="3"/>
        <v>0</v>
      </c>
      <c r="E54" s="154"/>
      <c r="F54" s="154"/>
      <c r="G54" s="154"/>
      <c r="H54" s="154"/>
      <c r="I54" s="154"/>
      <c r="J54" s="154"/>
      <c r="K54" s="154"/>
      <c r="L54" s="188"/>
      <c r="M54" s="188">
        <v>230000</v>
      </c>
      <c r="N54" s="154"/>
      <c r="O54" s="189"/>
    </row>
    <row r="55" spans="1:15" ht="19.5" customHeight="1">
      <c r="A55" s="196" t="s">
        <v>429</v>
      </c>
      <c r="B55" s="196" t="s">
        <v>395</v>
      </c>
      <c r="C55" s="167">
        <f t="shared" si="2"/>
        <v>2500000</v>
      </c>
      <c r="D55" s="167">
        <f t="shared" si="3"/>
        <v>1000000</v>
      </c>
      <c r="E55" s="154"/>
      <c r="F55" s="154"/>
      <c r="G55" s="154"/>
      <c r="H55" s="154"/>
      <c r="I55" s="154">
        <v>1000000</v>
      </c>
      <c r="J55" s="154"/>
      <c r="K55" s="154"/>
      <c r="L55" s="188"/>
      <c r="M55" s="188">
        <v>1500000</v>
      </c>
      <c r="N55" s="154"/>
      <c r="O55" s="189"/>
    </row>
    <row r="56" spans="1:15" ht="19.5" customHeight="1">
      <c r="A56" s="196" t="s">
        <v>162</v>
      </c>
      <c r="B56" s="196" t="s">
        <v>163</v>
      </c>
      <c r="C56" s="167">
        <f t="shared" si="2"/>
        <v>300000</v>
      </c>
      <c r="D56" s="167">
        <f t="shared" si="3"/>
        <v>40000</v>
      </c>
      <c r="E56" s="154"/>
      <c r="F56" s="154"/>
      <c r="G56" s="154"/>
      <c r="H56" s="154"/>
      <c r="I56" s="154">
        <v>40000</v>
      </c>
      <c r="J56" s="154"/>
      <c r="K56" s="154"/>
      <c r="L56" s="188"/>
      <c r="M56" s="188">
        <v>260000</v>
      </c>
      <c r="N56" s="154"/>
      <c r="O56" s="189"/>
    </row>
    <row r="57" spans="1:15" ht="19.5" customHeight="1">
      <c r="A57" s="173">
        <v>2101101</v>
      </c>
      <c r="B57" s="174" t="s">
        <v>164</v>
      </c>
      <c r="C57" s="167">
        <f t="shared" si="2"/>
        <v>564565</v>
      </c>
      <c r="D57" s="167">
        <f t="shared" si="3"/>
        <v>392758</v>
      </c>
      <c r="E57" s="154">
        <v>392758</v>
      </c>
      <c r="F57" s="154"/>
      <c r="G57" s="154"/>
      <c r="H57" s="154"/>
      <c r="I57" s="154"/>
      <c r="J57" s="154"/>
      <c r="K57" s="154"/>
      <c r="L57" s="188"/>
      <c r="M57" s="188">
        <v>171807</v>
      </c>
      <c r="N57" s="154"/>
      <c r="O57" s="189"/>
    </row>
    <row r="58" spans="1:15" ht="19.5" customHeight="1">
      <c r="A58" s="173">
        <v>2101101</v>
      </c>
      <c r="B58" s="174" t="s">
        <v>164</v>
      </c>
      <c r="C58" s="167">
        <f t="shared" si="2"/>
        <v>255000</v>
      </c>
      <c r="D58" s="167">
        <f t="shared" si="3"/>
        <v>255000</v>
      </c>
      <c r="E58" s="154">
        <v>255000</v>
      </c>
      <c r="F58" s="154"/>
      <c r="G58" s="154"/>
      <c r="H58" s="154"/>
      <c r="I58" s="154"/>
      <c r="J58" s="154"/>
      <c r="K58" s="154"/>
      <c r="L58" s="188"/>
      <c r="M58" s="188"/>
      <c r="N58" s="154"/>
      <c r="O58" s="189"/>
    </row>
    <row r="59" spans="1:15" ht="19.5" customHeight="1">
      <c r="A59" s="164" t="s">
        <v>165</v>
      </c>
      <c r="B59" s="164" t="s">
        <v>166</v>
      </c>
      <c r="C59" s="167">
        <f>SUM(C60:C66)</f>
        <v>4839200</v>
      </c>
      <c r="D59" s="167">
        <f aca="true" t="shared" si="10" ref="D59:O59">SUM(D60:D66)</f>
        <v>2539200</v>
      </c>
      <c r="E59" s="167">
        <f t="shared" si="10"/>
        <v>0</v>
      </c>
      <c r="F59" s="167">
        <f t="shared" si="10"/>
        <v>0</v>
      </c>
      <c r="G59" s="167">
        <f t="shared" si="10"/>
        <v>0</v>
      </c>
      <c r="H59" s="167">
        <f t="shared" si="10"/>
        <v>0</v>
      </c>
      <c r="I59" s="167">
        <f t="shared" si="10"/>
        <v>2539200</v>
      </c>
      <c r="J59" s="167">
        <f t="shared" si="10"/>
        <v>0</v>
      </c>
      <c r="K59" s="167">
        <f t="shared" si="10"/>
        <v>0</v>
      </c>
      <c r="L59" s="167"/>
      <c r="M59" s="167">
        <f>SUM(M60:M66)</f>
        <v>2300000</v>
      </c>
      <c r="N59" s="167">
        <f t="shared" si="10"/>
        <v>0</v>
      </c>
      <c r="O59" s="167">
        <f t="shared" si="10"/>
        <v>0</v>
      </c>
    </row>
    <row r="60" spans="1:15" ht="19.5" customHeight="1">
      <c r="A60" s="173">
        <v>2110102</v>
      </c>
      <c r="B60" s="174" t="s">
        <v>167</v>
      </c>
      <c r="C60" s="167">
        <f t="shared" si="2"/>
        <v>0</v>
      </c>
      <c r="D60" s="167">
        <f t="shared" si="3"/>
        <v>0</v>
      </c>
      <c r="E60" s="193"/>
      <c r="F60" s="154"/>
      <c r="G60" s="154"/>
      <c r="H60" s="154"/>
      <c r="I60" s="193"/>
      <c r="J60" s="154"/>
      <c r="K60" s="154"/>
      <c r="L60" s="188"/>
      <c r="M60" s="188"/>
      <c r="N60" s="154"/>
      <c r="O60" s="189"/>
    </row>
    <row r="61" spans="1:15" ht="19.5" customHeight="1">
      <c r="A61" s="173">
        <v>2110199</v>
      </c>
      <c r="B61" s="174" t="s">
        <v>396</v>
      </c>
      <c r="C61" s="167">
        <f t="shared" si="2"/>
        <v>419200</v>
      </c>
      <c r="D61" s="167">
        <f t="shared" si="3"/>
        <v>419200</v>
      </c>
      <c r="E61" s="193"/>
      <c r="F61" s="154"/>
      <c r="G61" s="154"/>
      <c r="H61" s="154"/>
      <c r="I61" s="193">
        <v>419200</v>
      </c>
      <c r="J61" s="154"/>
      <c r="K61" s="154"/>
      <c r="L61" s="188"/>
      <c r="M61" s="188"/>
      <c r="N61" s="154"/>
      <c r="O61" s="189"/>
    </row>
    <row r="62" spans="1:15" ht="19.5" customHeight="1">
      <c r="A62" s="173">
        <v>2110401</v>
      </c>
      <c r="B62" s="174" t="s">
        <v>397</v>
      </c>
      <c r="C62" s="167">
        <f t="shared" si="2"/>
        <v>2000000</v>
      </c>
      <c r="D62" s="167">
        <f t="shared" si="3"/>
        <v>1000000</v>
      </c>
      <c r="E62" s="193"/>
      <c r="F62" s="154"/>
      <c r="G62" s="154"/>
      <c r="H62" s="154"/>
      <c r="I62" s="193">
        <v>1000000</v>
      </c>
      <c r="J62" s="154"/>
      <c r="K62" s="154"/>
      <c r="L62" s="188"/>
      <c r="M62" s="188">
        <v>1000000</v>
      </c>
      <c r="N62" s="154"/>
      <c r="O62" s="189"/>
    </row>
    <row r="63" spans="1:15" ht="19.5" customHeight="1">
      <c r="A63" s="173">
        <v>2110402</v>
      </c>
      <c r="B63" s="174" t="s">
        <v>168</v>
      </c>
      <c r="C63" s="167">
        <f t="shared" si="2"/>
        <v>2300000</v>
      </c>
      <c r="D63" s="167">
        <f t="shared" si="3"/>
        <v>1000000</v>
      </c>
      <c r="E63" s="193"/>
      <c r="F63" s="154"/>
      <c r="G63" s="154"/>
      <c r="H63" s="154"/>
      <c r="I63" s="193">
        <v>1000000</v>
      </c>
      <c r="J63" s="193"/>
      <c r="K63" s="193"/>
      <c r="L63" s="188"/>
      <c r="M63" s="188">
        <v>1300000</v>
      </c>
      <c r="N63" s="154"/>
      <c r="O63" s="189"/>
    </row>
    <row r="64" spans="1:15" ht="19.5" customHeight="1">
      <c r="A64" s="173">
        <v>2111001</v>
      </c>
      <c r="B64" s="174" t="s">
        <v>398</v>
      </c>
      <c r="C64" s="167">
        <f t="shared" si="2"/>
        <v>100000</v>
      </c>
      <c r="D64" s="167">
        <f t="shared" si="3"/>
        <v>100000</v>
      </c>
      <c r="E64" s="193"/>
      <c r="F64" s="154"/>
      <c r="G64" s="154"/>
      <c r="H64" s="154"/>
      <c r="I64" s="193">
        <v>100000</v>
      </c>
      <c r="J64" s="154"/>
      <c r="K64" s="154"/>
      <c r="L64" s="188"/>
      <c r="M64" s="188"/>
      <c r="N64" s="154"/>
      <c r="O64" s="189"/>
    </row>
    <row r="65" spans="1:15" ht="19.5" customHeight="1">
      <c r="A65" s="173">
        <v>2111199</v>
      </c>
      <c r="B65" s="169" t="s">
        <v>169</v>
      </c>
      <c r="C65" s="167">
        <f t="shared" si="2"/>
        <v>0</v>
      </c>
      <c r="D65" s="167">
        <f t="shared" si="3"/>
        <v>0</v>
      </c>
      <c r="E65" s="193"/>
      <c r="F65" s="154"/>
      <c r="G65" s="154"/>
      <c r="H65" s="154"/>
      <c r="I65" s="193"/>
      <c r="J65" s="154"/>
      <c r="K65" s="154"/>
      <c r="L65" s="188"/>
      <c r="M65" s="188"/>
      <c r="N65" s="154"/>
      <c r="O65" s="189"/>
    </row>
    <row r="66" spans="1:15" ht="19.5" customHeight="1">
      <c r="A66" s="173">
        <v>2119901</v>
      </c>
      <c r="B66" s="174" t="s">
        <v>170</v>
      </c>
      <c r="C66" s="167">
        <f t="shared" si="2"/>
        <v>20000</v>
      </c>
      <c r="D66" s="167">
        <f t="shared" si="3"/>
        <v>20000</v>
      </c>
      <c r="E66" s="193"/>
      <c r="F66" s="154"/>
      <c r="G66" s="154"/>
      <c r="H66" s="154"/>
      <c r="I66" s="193">
        <v>20000</v>
      </c>
      <c r="J66" s="154"/>
      <c r="K66" s="154"/>
      <c r="L66" s="188"/>
      <c r="M66" s="188"/>
      <c r="N66" s="154"/>
      <c r="O66" s="189"/>
    </row>
    <row r="67" spans="1:15" ht="24" customHeight="1">
      <c r="A67" s="164" t="s">
        <v>171</v>
      </c>
      <c r="B67" s="164" t="s">
        <v>172</v>
      </c>
      <c r="C67" s="167">
        <f>SUM(C68:C75)</f>
        <v>5719878</v>
      </c>
      <c r="D67" s="167">
        <f aca="true" t="shared" si="11" ref="D67:O67">SUM(D68:D75)</f>
        <v>3949878</v>
      </c>
      <c r="E67" s="167">
        <f t="shared" si="11"/>
        <v>0</v>
      </c>
      <c r="F67" s="167">
        <f t="shared" si="11"/>
        <v>0</v>
      </c>
      <c r="G67" s="167">
        <f t="shared" si="11"/>
        <v>3499878</v>
      </c>
      <c r="H67" s="167">
        <f t="shared" si="11"/>
        <v>0</v>
      </c>
      <c r="I67" s="167">
        <f t="shared" si="11"/>
        <v>450000</v>
      </c>
      <c r="J67" s="167">
        <f t="shared" si="11"/>
        <v>0</v>
      </c>
      <c r="K67" s="167">
        <f t="shared" si="11"/>
        <v>0</v>
      </c>
      <c r="L67" s="167"/>
      <c r="M67" s="167">
        <f>SUM(M68:M75)</f>
        <v>1770000</v>
      </c>
      <c r="N67" s="167">
        <f t="shared" si="11"/>
        <v>0</v>
      </c>
      <c r="O67" s="167">
        <f t="shared" si="11"/>
        <v>0</v>
      </c>
    </row>
    <row r="68" spans="1:15" ht="19.5" customHeight="1">
      <c r="A68" s="173">
        <v>2120104</v>
      </c>
      <c r="B68" s="174" t="s">
        <v>173</v>
      </c>
      <c r="C68" s="167">
        <f t="shared" si="2"/>
        <v>600000</v>
      </c>
      <c r="D68" s="167">
        <f t="shared" si="3"/>
        <v>200000</v>
      </c>
      <c r="E68" s="193"/>
      <c r="F68" s="154"/>
      <c r="G68" s="154"/>
      <c r="H68" s="154"/>
      <c r="I68" s="154">
        <v>200000</v>
      </c>
      <c r="J68" s="154"/>
      <c r="K68" s="154"/>
      <c r="L68" s="188"/>
      <c r="M68" s="188">
        <v>400000</v>
      </c>
      <c r="N68" s="154"/>
      <c r="O68" s="189"/>
    </row>
    <row r="69" spans="1:15" ht="19.5" customHeight="1">
      <c r="A69" s="173">
        <v>2120399</v>
      </c>
      <c r="B69" s="174" t="s">
        <v>174</v>
      </c>
      <c r="C69" s="167">
        <f t="shared" si="2"/>
        <v>0</v>
      </c>
      <c r="D69" s="167">
        <f t="shared" si="3"/>
        <v>0</v>
      </c>
      <c r="E69" s="193"/>
      <c r="F69" s="154"/>
      <c r="G69" s="154"/>
      <c r="H69" s="154"/>
      <c r="I69" s="193"/>
      <c r="J69" s="154"/>
      <c r="K69" s="154"/>
      <c r="L69" s="188"/>
      <c r="M69" s="188"/>
      <c r="N69" s="154"/>
      <c r="O69" s="189"/>
    </row>
    <row r="70" spans="1:15" ht="19.5" customHeight="1">
      <c r="A70" s="196" t="s">
        <v>175</v>
      </c>
      <c r="B70" s="196" t="s">
        <v>176</v>
      </c>
      <c r="C70" s="167">
        <f t="shared" si="2"/>
        <v>1620000</v>
      </c>
      <c r="D70" s="167">
        <f t="shared" si="3"/>
        <v>250000</v>
      </c>
      <c r="E70" s="154"/>
      <c r="F70" s="154"/>
      <c r="G70" s="154"/>
      <c r="H70" s="154"/>
      <c r="I70" s="154">
        <v>250000</v>
      </c>
      <c r="J70" s="154"/>
      <c r="K70" s="154"/>
      <c r="L70" s="188"/>
      <c r="M70" s="188">
        <v>1370000</v>
      </c>
      <c r="N70" s="154"/>
      <c r="O70" s="189"/>
    </row>
    <row r="71" spans="1:15" ht="19.5" customHeight="1">
      <c r="A71" s="196" t="s">
        <v>177</v>
      </c>
      <c r="B71" s="196" t="s">
        <v>178</v>
      </c>
      <c r="C71" s="167">
        <f aca="true" t="shared" si="12" ref="C71:C106">SUM(D71,L71,M71,N71,O71)</f>
        <v>610000</v>
      </c>
      <c r="D71" s="167">
        <f aca="true" t="shared" si="13" ref="D71:D106">SUM(E71:K71)</f>
        <v>610000</v>
      </c>
      <c r="E71" s="154"/>
      <c r="F71" s="154"/>
      <c r="G71" s="154">
        <v>610000</v>
      </c>
      <c r="H71" s="154"/>
      <c r="I71" s="154"/>
      <c r="J71" s="154"/>
      <c r="K71" s="154"/>
      <c r="L71" s="188"/>
      <c r="M71" s="188"/>
      <c r="N71" s="154"/>
      <c r="O71" s="189"/>
    </row>
    <row r="72" spans="1:15" ht="19.5" customHeight="1">
      <c r="A72" s="196" t="s">
        <v>430</v>
      </c>
      <c r="B72" s="196" t="s">
        <v>178</v>
      </c>
      <c r="C72" s="167">
        <f t="shared" si="12"/>
        <v>1989878</v>
      </c>
      <c r="D72" s="167">
        <f t="shared" si="13"/>
        <v>1989878</v>
      </c>
      <c r="E72" s="154"/>
      <c r="F72" s="154"/>
      <c r="G72" s="154">
        <v>1989878</v>
      </c>
      <c r="H72" s="154"/>
      <c r="I72" s="154"/>
      <c r="J72" s="154"/>
      <c r="K72" s="154"/>
      <c r="L72" s="188"/>
      <c r="M72" s="188"/>
      <c r="N72" s="154"/>
      <c r="O72" s="189"/>
    </row>
    <row r="73" spans="1:15" ht="19.5" customHeight="1">
      <c r="A73" s="173">
        <v>2121399</v>
      </c>
      <c r="B73" s="174" t="s">
        <v>179</v>
      </c>
      <c r="C73" s="167">
        <f t="shared" si="12"/>
        <v>650000</v>
      </c>
      <c r="D73" s="167">
        <f t="shared" si="13"/>
        <v>650000</v>
      </c>
      <c r="E73" s="154"/>
      <c r="F73" s="154"/>
      <c r="G73" s="154">
        <v>650000</v>
      </c>
      <c r="H73" s="154"/>
      <c r="I73" s="154"/>
      <c r="J73" s="154"/>
      <c r="K73" s="154"/>
      <c r="L73" s="188"/>
      <c r="M73" s="188"/>
      <c r="N73" s="154"/>
      <c r="O73" s="189"/>
    </row>
    <row r="74" spans="1:15" ht="19.5" customHeight="1">
      <c r="A74" s="173">
        <v>2121499</v>
      </c>
      <c r="B74" s="174" t="s">
        <v>399</v>
      </c>
      <c r="C74" s="167">
        <f t="shared" si="12"/>
        <v>250000</v>
      </c>
      <c r="D74" s="167">
        <f t="shared" si="13"/>
        <v>250000</v>
      </c>
      <c r="E74" s="154"/>
      <c r="F74" s="154"/>
      <c r="G74" s="154">
        <v>250000</v>
      </c>
      <c r="H74" s="154"/>
      <c r="I74" s="154"/>
      <c r="J74" s="154"/>
      <c r="K74" s="154"/>
      <c r="L74" s="188"/>
      <c r="M74" s="188"/>
      <c r="N74" s="154"/>
      <c r="O74" s="189"/>
    </row>
    <row r="75" spans="1:15" ht="19.5" customHeight="1">
      <c r="A75" s="196" t="s">
        <v>180</v>
      </c>
      <c r="B75" s="196" t="s">
        <v>181</v>
      </c>
      <c r="C75" s="167">
        <f t="shared" si="12"/>
        <v>0</v>
      </c>
      <c r="D75" s="167">
        <f t="shared" si="13"/>
        <v>0</v>
      </c>
      <c r="E75" s="154"/>
      <c r="F75" s="154"/>
      <c r="G75" s="154"/>
      <c r="H75" s="154"/>
      <c r="I75" s="154"/>
      <c r="J75" s="154"/>
      <c r="K75" s="154"/>
      <c r="L75" s="188"/>
      <c r="M75" s="188"/>
      <c r="N75" s="154"/>
      <c r="O75" s="189"/>
    </row>
    <row r="76" spans="1:15" ht="19.5" customHeight="1">
      <c r="A76" s="164" t="s">
        <v>182</v>
      </c>
      <c r="B76" s="164" t="s">
        <v>183</v>
      </c>
      <c r="C76" s="167">
        <f aca="true" t="shared" si="14" ref="C76:O76">SUM(C77:C91)</f>
        <v>9939938.1</v>
      </c>
      <c r="D76" s="167">
        <f t="shared" si="14"/>
        <v>6519938.1</v>
      </c>
      <c r="E76" s="167">
        <f t="shared" si="14"/>
        <v>950000</v>
      </c>
      <c r="F76" s="167">
        <f t="shared" si="14"/>
        <v>0</v>
      </c>
      <c r="G76" s="167">
        <f t="shared" si="14"/>
        <v>0</v>
      </c>
      <c r="H76" s="167">
        <f t="shared" si="14"/>
        <v>0</v>
      </c>
      <c r="I76" s="167">
        <f t="shared" si="14"/>
        <v>5569938.1</v>
      </c>
      <c r="J76" s="167">
        <f t="shared" si="14"/>
        <v>0</v>
      </c>
      <c r="K76" s="167">
        <f t="shared" si="14"/>
        <v>0</v>
      </c>
      <c r="L76" s="167"/>
      <c r="M76" s="167">
        <f>SUM(M77:M91)</f>
        <v>3420000</v>
      </c>
      <c r="N76" s="167">
        <f t="shared" si="14"/>
        <v>0</v>
      </c>
      <c r="O76" s="167">
        <f t="shared" si="14"/>
        <v>0</v>
      </c>
    </row>
    <row r="77" spans="1:15" ht="19.5" customHeight="1">
      <c r="A77" s="196" t="s">
        <v>184</v>
      </c>
      <c r="B77" s="196" t="s">
        <v>185</v>
      </c>
      <c r="C77" s="167">
        <f t="shared" si="12"/>
        <v>1800000</v>
      </c>
      <c r="D77" s="167">
        <f t="shared" si="13"/>
        <v>1000000</v>
      </c>
      <c r="E77" s="154"/>
      <c r="F77" s="154"/>
      <c r="G77" s="154"/>
      <c r="H77" s="154"/>
      <c r="I77" s="154">
        <v>1000000</v>
      </c>
      <c r="J77" s="154"/>
      <c r="K77" s="154"/>
      <c r="L77" s="188"/>
      <c r="M77" s="188">
        <v>800000</v>
      </c>
      <c r="N77" s="154"/>
      <c r="O77" s="189"/>
    </row>
    <row r="78" spans="1:15" ht="19.5" customHeight="1">
      <c r="A78" s="173">
        <v>2130142</v>
      </c>
      <c r="B78" s="174" t="s">
        <v>186</v>
      </c>
      <c r="C78" s="167">
        <f t="shared" si="12"/>
        <v>650000</v>
      </c>
      <c r="D78" s="167">
        <f t="shared" si="13"/>
        <v>200000</v>
      </c>
      <c r="E78" s="154"/>
      <c r="F78" s="154"/>
      <c r="G78" s="154"/>
      <c r="H78" s="154"/>
      <c r="I78" s="154">
        <v>200000</v>
      </c>
      <c r="J78" s="154"/>
      <c r="K78" s="154"/>
      <c r="L78" s="188"/>
      <c r="M78" s="188">
        <v>450000</v>
      </c>
      <c r="N78" s="154"/>
      <c r="O78" s="189"/>
    </row>
    <row r="79" spans="1:15" ht="19.5" customHeight="1">
      <c r="A79" s="196" t="s">
        <v>187</v>
      </c>
      <c r="B79" s="196" t="s">
        <v>188</v>
      </c>
      <c r="C79" s="167">
        <f t="shared" si="12"/>
        <v>1250000</v>
      </c>
      <c r="D79" s="167">
        <f t="shared" si="13"/>
        <v>1250000</v>
      </c>
      <c r="E79" s="154"/>
      <c r="F79" s="154"/>
      <c r="G79" s="154"/>
      <c r="H79" s="154"/>
      <c r="I79" s="154">
        <v>1250000</v>
      </c>
      <c r="J79" s="154"/>
      <c r="K79" s="154"/>
      <c r="L79" s="188"/>
      <c r="M79" s="188"/>
      <c r="N79" s="154"/>
      <c r="O79" s="189"/>
    </row>
    <row r="80" spans="1:15" ht="19.5" customHeight="1">
      <c r="A80" s="196" t="s">
        <v>187</v>
      </c>
      <c r="B80" s="196" t="s">
        <v>188</v>
      </c>
      <c r="C80" s="167">
        <f t="shared" si="12"/>
        <v>1350000</v>
      </c>
      <c r="D80" s="167">
        <f t="shared" si="13"/>
        <v>550000</v>
      </c>
      <c r="E80" s="154"/>
      <c r="F80" s="154"/>
      <c r="G80" s="154"/>
      <c r="H80" s="154"/>
      <c r="I80" s="154">
        <v>550000</v>
      </c>
      <c r="J80" s="154"/>
      <c r="K80" s="154"/>
      <c r="L80" s="188"/>
      <c r="M80" s="188">
        <v>800000</v>
      </c>
      <c r="N80" s="154"/>
      <c r="O80" s="189"/>
    </row>
    <row r="81" spans="1:15" ht="19.5" customHeight="1">
      <c r="A81" s="173">
        <v>2130205</v>
      </c>
      <c r="B81" s="174" t="s">
        <v>189</v>
      </c>
      <c r="C81" s="167">
        <f t="shared" si="12"/>
        <v>700000</v>
      </c>
      <c r="D81" s="167">
        <f t="shared" si="13"/>
        <v>700000</v>
      </c>
      <c r="E81" s="193"/>
      <c r="F81" s="154"/>
      <c r="G81" s="154"/>
      <c r="H81" s="154"/>
      <c r="I81" s="192">
        <v>700000</v>
      </c>
      <c r="J81" s="154"/>
      <c r="K81" s="154"/>
      <c r="L81" s="188"/>
      <c r="M81" s="188"/>
      <c r="N81" s="154"/>
      <c r="O81" s="189"/>
    </row>
    <row r="82" spans="1:15" ht="19.5" customHeight="1">
      <c r="A82" s="173">
        <v>2130209</v>
      </c>
      <c r="B82" s="174" t="s">
        <v>190</v>
      </c>
      <c r="C82" s="167">
        <f t="shared" si="12"/>
        <v>44938.1</v>
      </c>
      <c r="D82" s="167">
        <f t="shared" si="13"/>
        <v>44938.1</v>
      </c>
      <c r="E82" s="193"/>
      <c r="F82" s="154"/>
      <c r="G82" s="154"/>
      <c r="H82" s="154"/>
      <c r="I82" s="192">
        <v>44938.1</v>
      </c>
      <c r="J82" s="154"/>
      <c r="K82" s="154"/>
      <c r="L82" s="188"/>
      <c r="M82" s="188"/>
      <c r="N82" s="154"/>
      <c r="O82" s="189"/>
    </row>
    <row r="83" spans="1:15" ht="19.5" customHeight="1">
      <c r="A83" s="173">
        <v>2130234</v>
      </c>
      <c r="B83" s="174" t="s">
        <v>191</v>
      </c>
      <c r="C83" s="167">
        <f t="shared" si="12"/>
        <v>110000</v>
      </c>
      <c r="D83" s="167">
        <f t="shared" si="13"/>
        <v>40000</v>
      </c>
      <c r="E83" s="193"/>
      <c r="F83" s="154"/>
      <c r="G83" s="154"/>
      <c r="H83" s="154"/>
      <c r="I83" s="192">
        <v>40000</v>
      </c>
      <c r="J83" s="154"/>
      <c r="K83" s="154"/>
      <c r="L83" s="188"/>
      <c r="M83" s="188">
        <v>70000</v>
      </c>
      <c r="N83" s="154"/>
      <c r="O83" s="189"/>
    </row>
    <row r="84" spans="1:15" ht="19.5" customHeight="1">
      <c r="A84" s="196" t="s">
        <v>194</v>
      </c>
      <c r="B84" s="196" t="s">
        <v>195</v>
      </c>
      <c r="C84" s="167">
        <f t="shared" si="12"/>
        <v>300000</v>
      </c>
      <c r="D84" s="167">
        <f t="shared" si="13"/>
        <v>300000</v>
      </c>
      <c r="E84" s="154"/>
      <c r="F84" s="154"/>
      <c r="G84" s="154"/>
      <c r="H84" s="154"/>
      <c r="I84" s="154">
        <v>300000</v>
      </c>
      <c r="J84" s="154"/>
      <c r="K84" s="154"/>
      <c r="L84" s="188"/>
      <c r="M84" s="188"/>
      <c r="N84" s="154"/>
      <c r="O84" s="189"/>
    </row>
    <row r="85" spans="1:15" ht="19.5" customHeight="1">
      <c r="A85" s="196" t="s">
        <v>196</v>
      </c>
      <c r="B85" s="196" t="s">
        <v>197</v>
      </c>
      <c r="C85" s="167">
        <f t="shared" si="12"/>
        <v>300000</v>
      </c>
      <c r="D85" s="167">
        <f t="shared" si="13"/>
        <v>200000</v>
      </c>
      <c r="E85" s="154"/>
      <c r="F85" s="154"/>
      <c r="G85" s="154"/>
      <c r="H85" s="154"/>
      <c r="I85" s="154">
        <v>200000</v>
      </c>
      <c r="J85" s="154"/>
      <c r="K85" s="154"/>
      <c r="L85" s="188"/>
      <c r="M85" s="188">
        <v>100000</v>
      </c>
      <c r="N85" s="154"/>
      <c r="O85" s="189"/>
    </row>
    <row r="86" spans="1:15" ht="19.5" customHeight="1">
      <c r="A86" s="196" t="s">
        <v>198</v>
      </c>
      <c r="B86" s="196" t="s">
        <v>199</v>
      </c>
      <c r="C86" s="167">
        <f t="shared" si="12"/>
        <v>65000</v>
      </c>
      <c r="D86" s="167">
        <f t="shared" si="13"/>
        <v>65000</v>
      </c>
      <c r="E86" s="154"/>
      <c r="F86" s="154"/>
      <c r="G86" s="154"/>
      <c r="H86" s="154"/>
      <c r="I86" s="154">
        <v>65000</v>
      </c>
      <c r="J86" s="154"/>
      <c r="K86" s="154"/>
      <c r="L86" s="188"/>
      <c r="M86" s="188"/>
      <c r="N86" s="154"/>
      <c r="O86" s="189"/>
    </row>
    <row r="87" spans="1:15" ht="19.5" customHeight="1">
      <c r="A87" s="196" t="s">
        <v>431</v>
      </c>
      <c r="B87" s="196" t="s">
        <v>401</v>
      </c>
      <c r="C87" s="167">
        <f t="shared" si="12"/>
        <v>200000</v>
      </c>
      <c r="D87" s="167">
        <f t="shared" si="13"/>
        <v>200000</v>
      </c>
      <c r="E87" s="154"/>
      <c r="F87" s="154"/>
      <c r="G87" s="154"/>
      <c r="H87" s="154"/>
      <c r="I87" s="154">
        <v>200000</v>
      </c>
      <c r="J87" s="154"/>
      <c r="K87" s="154"/>
      <c r="L87" s="188"/>
      <c r="M87" s="188"/>
      <c r="N87" s="154"/>
      <c r="O87" s="189"/>
    </row>
    <row r="88" spans="1:15" ht="19.5" customHeight="1">
      <c r="A88" s="196" t="s">
        <v>402</v>
      </c>
      <c r="B88" s="196" t="s">
        <v>403</v>
      </c>
      <c r="C88" s="167">
        <f t="shared" si="12"/>
        <v>250000</v>
      </c>
      <c r="D88" s="167">
        <f t="shared" si="13"/>
        <v>150000</v>
      </c>
      <c r="E88" s="154"/>
      <c r="F88" s="154"/>
      <c r="G88" s="154"/>
      <c r="H88" s="154"/>
      <c r="I88" s="154">
        <v>150000</v>
      </c>
      <c r="J88" s="154"/>
      <c r="K88" s="154"/>
      <c r="L88" s="188"/>
      <c r="M88" s="188">
        <v>100000</v>
      </c>
      <c r="N88" s="154"/>
      <c r="O88" s="189"/>
    </row>
    <row r="89" spans="1:15" ht="19.5" customHeight="1">
      <c r="A89" s="173">
        <v>2130701</v>
      </c>
      <c r="B89" s="174" t="s">
        <v>200</v>
      </c>
      <c r="C89" s="167">
        <f t="shared" si="12"/>
        <v>0</v>
      </c>
      <c r="D89" s="167">
        <f t="shared" si="13"/>
        <v>0</v>
      </c>
      <c r="E89" s="154"/>
      <c r="F89" s="154"/>
      <c r="G89" s="154"/>
      <c r="H89" s="154"/>
      <c r="I89" s="154"/>
      <c r="J89" s="154"/>
      <c r="K89" s="154"/>
      <c r="L89" s="188"/>
      <c r="M89" s="188"/>
      <c r="N89" s="154"/>
      <c r="O89" s="189"/>
    </row>
    <row r="90" spans="1:15" ht="19.5" customHeight="1">
      <c r="A90" s="196" t="s">
        <v>201</v>
      </c>
      <c r="B90" s="196" t="s">
        <v>202</v>
      </c>
      <c r="C90" s="167">
        <f t="shared" si="12"/>
        <v>2920000</v>
      </c>
      <c r="D90" s="167">
        <f t="shared" si="13"/>
        <v>1820000</v>
      </c>
      <c r="E90" s="154">
        <v>950000</v>
      </c>
      <c r="F90" s="154"/>
      <c r="G90" s="154"/>
      <c r="H90" s="154"/>
      <c r="I90" s="154">
        <v>870000</v>
      </c>
      <c r="J90" s="154"/>
      <c r="K90" s="154"/>
      <c r="L90" s="188"/>
      <c r="M90" s="188">
        <v>1100000</v>
      </c>
      <c r="N90" s="154"/>
      <c r="O90" s="189"/>
    </row>
    <row r="91" spans="1:15" ht="19.5" customHeight="1">
      <c r="A91" s="173">
        <v>2130707</v>
      </c>
      <c r="B91" s="174" t="s">
        <v>203</v>
      </c>
      <c r="C91" s="167">
        <f t="shared" si="12"/>
        <v>0</v>
      </c>
      <c r="D91" s="167">
        <f t="shared" si="13"/>
        <v>0</v>
      </c>
      <c r="E91" s="154"/>
      <c r="F91" s="154"/>
      <c r="G91" s="154"/>
      <c r="H91" s="154"/>
      <c r="I91" s="154"/>
      <c r="J91" s="154"/>
      <c r="K91" s="154"/>
      <c r="L91" s="188"/>
      <c r="M91" s="188"/>
      <c r="N91" s="154"/>
      <c r="O91" s="189"/>
    </row>
    <row r="92" spans="1:15" ht="19.5" customHeight="1">
      <c r="A92" s="164" t="s">
        <v>204</v>
      </c>
      <c r="B92" s="164" t="s">
        <v>205</v>
      </c>
      <c r="C92" s="167">
        <f>SUM(C93)</f>
        <v>130566</v>
      </c>
      <c r="D92" s="167">
        <f aca="true" t="shared" si="15" ref="D92:O92">SUM(D93)</f>
        <v>130566</v>
      </c>
      <c r="E92" s="167">
        <f t="shared" si="15"/>
        <v>0</v>
      </c>
      <c r="F92" s="167">
        <f t="shared" si="15"/>
        <v>0</v>
      </c>
      <c r="G92" s="167">
        <f t="shared" si="15"/>
        <v>0</v>
      </c>
      <c r="H92" s="167">
        <f t="shared" si="15"/>
        <v>0</v>
      </c>
      <c r="I92" s="167">
        <f t="shared" si="15"/>
        <v>130566</v>
      </c>
      <c r="J92" s="167">
        <f t="shared" si="15"/>
        <v>0</v>
      </c>
      <c r="K92" s="167">
        <f t="shared" si="15"/>
        <v>0</v>
      </c>
      <c r="L92" s="167"/>
      <c r="M92" s="167">
        <f t="shared" si="15"/>
        <v>0</v>
      </c>
      <c r="N92" s="167">
        <f t="shared" si="15"/>
        <v>0</v>
      </c>
      <c r="O92" s="167">
        <f t="shared" si="15"/>
        <v>0</v>
      </c>
    </row>
    <row r="93" spans="1:15" ht="19.5" customHeight="1">
      <c r="A93" s="196" t="s">
        <v>206</v>
      </c>
      <c r="B93" s="196" t="s">
        <v>207</v>
      </c>
      <c r="C93" s="167">
        <f t="shared" si="12"/>
        <v>130566</v>
      </c>
      <c r="D93" s="167">
        <f t="shared" si="13"/>
        <v>130566</v>
      </c>
      <c r="E93" s="154"/>
      <c r="F93" s="154"/>
      <c r="G93" s="154"/>
      <c r="H93" s="154"/>
      <c r="I93" s="154">
        <v>130566</v>
      </c>
      <c r="J93" s="154"/>
      <c r="K93" s="154"/>
      <c r="L93" s="188"/>
      <c r="M93" s="188"/>
      <c r="N93" s="154"/>
      <c r="O93" s="189"/>
    </row>
    <row r="94" spans="1:15" ht="19.5" customHeight="1">
      <c r="A94" s="164" t="s">
        <v>208</v>
      </c>
      <c r="B94" s="164" t="s">
        <v>209</v>
      </c>
      <c r="C94" s="167">
        <f>SUM(C95:C96)</f>
        <v>1350000</v>
      </c>
      <c r="D94" s="167">
        <f aca="true" t="shared" si="16" ref="D94:O94">SUM(D95:D96)</f>
        <v>1350000</v>
      </c>
      <c r="E94" s="167">
        <f t="shared" si="16"/>
        <v>0</v>
      </c>
      <c r="F94" s="167">
        <f t="shared" si="16"/>
        <v>0</v>
      </c>
      <c r="G94" s="167">
        <f t="shared" si="16"/>
        <v>0</v>
      </c>
      <c r="H94" s="167">
        <f t="shared" si="16"/>
        <v>0</v>
      </c>
      <c r="I94" s="167">
        <f t="shared" si="16"/>
        <v>1350000</v>
      </c>
      <c r="J94" s="167">
        <f t="shared" si="16"/>
        <v>0</v>
      </c>
      <c r="K94" s="167">
        <f t="shared" si="16"/>
        <v>0</v>
      </c>
      <c r="L94" s="167"/>
      <c r="M94" s="167">
        <f>SUM(M95:M96)</f>
        <v>0</v>
      </c>
      <c r="N94" s="167">
        <f t="shared" si="16"/>
        <v>0</v>
      </c>
      <c r="O94" s="167">
        <f t="shared" si="16"/>
        <v>0</v>
      </c>
    </row>
    <row r="95" spans="1:15" ht="19.5" customHeight="1">
      <c r="A95" s="173">
        <v>2150599</v>
      </c>
      <c r="B95" s="174" t="s">
        <v>404</v>
      </c>
      <c r="C95" s="167">
        <f t="shared" si="12"/>
        <v>150000</v>
      </c>
      <c r="D95" s="167">
        <f t="shared" si="13"/>
        <v>150000</v>
      </c>
      <c r="E95" s="154"/>
      <c r="F95" s="154"/>
      <c r="G95" s="154"/>
      <c r="H95" s="154"/>
      <c r="I95" s="154">
        <v>150000</v>
      </c>
      <c r="J95" s="154"/>
      <c r="K95" s="154"/>
      <c r="L95" s="188"/>
      <c r="M95" s="188"/>
      <c r="N95" s="154"/>
      <c r="O95" s="189"/>
    </row>
    <row r="96" spans="1:15" ht="19.5" customHeight="1">
      <c r="A96" s="173">
        <v>2150899</v>
      </c>
      <c r="B96" s="174" t="s">
        <v>210</v>
      </c>
      <c r="C96" s="167">
        <f t="shared" si="12"/>
        <v>1200000</v>
      </c>
      <c r="D96" s="167">
        <f t="shared" si="13"/>
        <v>1200000</v>
      </c>
      <c r="E96" s="154"/>
      <c r="F96" s="154"/>
      <c r="G96" s="154"/>
      <c r="H96" s="154"/>
      <c r="I96" s="154">
        <v>1200000</v>
      </c>
      <c r="J96" s="154"/>
      <c r="K96" s="154"/>
      <c r="L96" s="188"/>
      <c r="M96" s="188"/>
      <c r="N96" s="154"/>
      <c r="O96" s="189"/>
    </row>
    <row r="97" spans="1:15" ht="19.5" customHeight="1">
      <c r="A97" s="164" t="s">
        <v>211</v>
      </c>
      <c r="B97" s="164" t="s">
        <v>212</v>
      </c>
      <c r="C97" s="167">
        <f>SUM(C98)</f>
        <v>240000</v>
      </c>
      <c r="D97" s="167">
        <f aca="true" t="shared" si="17" ref="D97:O97">SUM(D98)</f>
        <v>240000</v>
      </c>
      <c r="E97" s="167">
        <f t="shared" si="17"/>
        <v>0</v>
      </c>
      <c r="F97" s="167">
        <f t="shared" si="17"/>
        <v>0</v>
      </c>
      <c r="G97" s="167">
        <f t="shared" si="17"/>
        <v>0</v>
      </c>
      <c r="H97" s="167">
        <f t="shared" si="17"/>
        <v>0</v>
      </c>
      <c r="I97" s="167">
        <f t="shared" si="17"/>
        <v>240000</v>
      </c>
      <c r="J97" s="167">
        <f t="shared" si="17"/>
        <v>0</v>
      </c>
      <c r="K97" s="167">
        <f t="shared" si="17"/>
        <v>0</v>
      </c>
      <c r="L97" s="167"/>
      <c r="M97" s="167">
        <f t="shared" si="17"/>
        <v>0</v>
      </c>
      <c r="N97" s="167">
        <f t="shared" si="17"/>
        <v>0</v>
      </c>
      <c r="O97" s="167">
        <f t="shared" si="17"/>
        <v>0</v>
      </c>
    </row>
    <row r="98" spans="1:15" ht="19.5" customHeight="1">
      <c r="A98" s="196" t="s">
        <v>213</v>
      </c>
      <c r="B98" s="196" t="s">
        <v>214</v>
      </c>
      <c r="C98" s="167">
        <f t="shared" si="12"/>
        <v>240000</v>
      </c>
      <c r="D98" s="167">
        <f t="shared" si="13"/>
        <v>240000</v>
      </c>
      <c r="E98" s="154"/>
      <c r="F98" s="154"/>
      <c r="G98" s="154"/>
      <c r="H98" s="154"/>
      <c r="I98" s="154">
        <v>240000</v>
      </c>
      <c r="J98" s="154"/>
      <c r="K98" s="154"/>
      <c r="L98" s="188"/>
      <c r="M98" s="188"/>
      <c r="N98" s="154"/>
      <c r="O98" s="189"/>
    </row>
    <row r="99" spans="1:15" ht="19.5" customHeight="1">
      <c r="A99" s="164" t="s">
        <v>215</v>
      </c>
      <c r="B99" s="164" t="s">
        <v>216</v>
      </c>
      <c r="C99" s="167">
        <f>SUM(C100)</f>
        <v>900000</v>
      </c>
      <c r="D99" s="167">
        <f aca="true" t="shared" si="18" ref="D99:O99">SUM(D100)</f>
        <v>800000</v>
      </c>
      <c r="E99" s="167">
        <f t="shared" si="18"/>
        <v>800000</v>
      </c>
      <c r="F99" s="167">
        <f t="shared" si="18"/>
        <v>0</v>
      </c>
      <c r="G99" s="167">
        <f t="shared" si="18"/>
        <v>0</v>
      </c>
      <c r="H99" s="167">
        <f t="shared" si="18"/>
        <v>0</v>
      </c>
      <c r="I99" s="167">
        <f t="shared" si="18"/>
        <v>0</v>
      </c>
      <c r="J99" s="167">
        <f t="shared" si="18"/>
        <v>0</v>
      </c>
      <c r="K99" s="167">
        <f t="shared" si="18"/>
        <v>0</v>
      </c>
      <c r="L99" s="167"/>
      <c r="M99" s="167">
        <f t="shared" si="18"/>
        <v>100000</v>
      </c>
      <c r="N99" s="167">
        <f t="shared" si="18"/>
        <v>0</v>
      </c>
      <c r="O99" s="167">
        <f t="shared" si="18"/>
        <v>0</v>
      </c>
    </row>
    <row r="100" spans="1:15" ht="19.5" customHeight="1">
      <c r="A100" s="173">
        <v>2210201</v>
      </c>
      <c r="B100" s="174" t="s">
        <v>217</v>
      </c>
      <c r="C100" s="167">
        <f t="shared" si="12"/>
        <v>900000</v>
      </c>
      <c r="D100" s="167">
        <f t="shared" si="13"/>
        <v>800000</v>
      </c>
      <c r="E100" s="154">
        <v>800000</v>
      </c>
      <c r="F100" s="154"/>
      <c r="G100" s="154"/>
      <c r="H100" s="154"/>
      <c r="I100" s="154"/>
      <c r="J100" s="154"/>
      <c r="K100" s="154"/>
      <c r="L100" s="188"/>
      <c r="M100" s="188">
        <v>100000</v>
      </c>
      <c r="N100" s="154"/>
      <c r="O100" s="189"/>
    </row>
    <row r="101" spans="1:15" ht="19.5" customHeight="1">
      <c r="A101" s="198">
        <v>224</v>
      </c>
      <c r="B101" s="199" t="s">
        <v>405</v>
      </c>
      <c r="C101" s="167">
        <f>SUM(C102)</f>
        <v>213600</v>
      </c>
      <c r="D101" s="167">
        <f aca="true" t="shared" si="19" ref="D101:O101">SUM(D102)</f>
        <v>213600</v>
      </c>
      <c r="E101" s="167">
        <f t="shared" si="19"/>
        <v>0</v>
      </c>
      <c r="F101" s="167">
        <f t="shared" si="19"/>
        <v>0</v>
      </c>
      <c r="G101" s="167">
        <f t="shared" si="19"/>
        <v>0</v>
      </c>
      <c r="H101" s="167">
        <f t="shared" si="19"/>
        <v>0</v>
      </c>
      <c r="I101" s="167">
        <f t="shared" si="19"/>
        <v>213600</v>
      </c>
      <c r="J101" s="167">
        <f t="shared" si="19"/>
        <v>0</v>
      </c>
      <c r="K101" s="167">
        <f t="shared" si="19"/>
        <v>0</v>
      </c>
      <c r="L101" s="167"/>
      <c r="M101" s="167">
        <f t="shared" si="19"/>
        <v>0</v>
      </c>
      <c r="N101" s="167">
        <f t="shared" si="19"/>
        <v>0</v>
      </c>
      <c r="O101" s="167">
        <f t="shared" si="19"/>
        <v>0</v>
      </c>
    </row>
    <row r="102" spans="1:15" ht="19.5" customHeight="1">
      <c r="A102" s="173">
        <v>2240699</v>
      </c>
      <c r="B102" s="174" t="s">
        <v>406</v>
      </c>
      <c r="C102" s="167">
        <f t="shared" si="12"/>
        <v>213600</v>
      </c>
      <c r="D102" s="167">
        <f t="shared" si="13"/>
        <v>213600</v>
      </c>
      <c r="E102" s="154"/>
      <c r="F102" s="154"/>
      <c r="G102" s="154"/>
      <c r="H102" s="154"/>
      <c r="I102" s="154">
        <v>213600</v>
      </c>
      <c r="J102" s="154"/>
      <c r="K102" s="154"/>
      <c r="L102" s="188"/>
      <c r="M102" s="188"/>
      <c r="N102" s="154"/>
      <c r="O102" s="189"/>
    </row>
    <row r="103" spans="1:15" ht="19.5" customHeight="1">
      <c r="A103" s="164" t="s">
        <v>218</v>
      </c>
      <c r="B103" s="164" t="s">
        <v>219</v>
      </c>
      <c r="C103" s="167">
        <f>SUM(C104:C106)</f>
        <v>580000</v>
      </c>
      <c r="D103" s="167">
        <f aca="true" t="shared" si="20" ref="D103:O103">SUM(D104:D106)</f>
        <v>580000</v>
      </c>
      <c r="E103" s="167">
        <f t="shared" si="20"/>
        <v>0</v>
      </c>
      <c r="F103" s="167">
        <f t="shared" si="20"/>
        <v>0</v>
      </c>
      <c r="G103" s="167">
        <f t="shared" si="20"/>
        <v>580000</v>
      </c>
      <c r="H103" s="167">
        <f t="shared" si="20"/>
        <v>0</v>
      </c>
      <c r="I103" s="167">
        <f t="shared" si="20"/>
        <v>0</v>
      </c>
      <c r="J103" s="167">
        <f t="shared" si="20"/>
        <v>0</v>
      </c>
      <c r="K103" s="167">
        <f t="shared" si="20"/>
        <v>0</v>
      </c>
      <c r="L103" s="167"/>
      <c r="M103" s="167">
        <f>SUM(M104:M106)</f>
        <v>0</v>
      </c>
      <c r="N103" s="167">
        <f t="shared" si="20"/>
        <v>0</v>
      </c>
      <c r="O103" s="167">
        <f t="shared" si="20"/>
        <v>0</v>
      </c>
    </row>
    <row r="104" spans="1:15" ht="19.5" customHeight="1">
      <c r="A104" s="196" t="s">
        <v>407</v>
      </c>
      <c r="B104" s="200" t="s">
        <v>408</v>
      </c>
      <c r="C104" s="167">
        <f t="shared" si="12"/>
        <v>80000</v>
      </c>
      <c r="D104" s="167">
        <f t="shared" si="13"/>
        <v>80000</v>
      </c>
      <c r="E104" s="167"/>
      <c r="F104" s="167"/>
      <c r="G104" s="154">
        <v>80000</v>
      </c>
      <c r="H104" s="167"/>
      <c r="I104" s="154"/>
      <c r="J104" s="167"/>
      <c r="K104" s="167"/>
      <c r="L104" s="190"/>
      <c r="M104" s="190"/>
      <c r="N104" s="167"/>
      <c r="O104" s="191"/>
    </row>
    <row r="105" spans="1:15" ht="19.5" customHeight="1">
      <c r="A105" s="173">
        <v>2296002</v>
      </c>
      <c r="B105" s="174" t="s">
        <v>220</v>
      </c>
      <c r="C105" s="167">
        <f t="shared" si="12"/>
        <v>200000</v>
      </c>
      <c r="D105" s="167">
        <f t="shared" si="13"/>
        <v>200000</v>
      </c>
      <c r="E105" s="154"/>
      <c r="F105" s="154"/>
      <c r="G105" s="154">
        <v>200000</v>
      </c>
      <c r="H105" s="154"/>
      <c r="I105" s="154"/>
      <c r="J105" s="154"/>
      <c r="K105" s="154"/>
      <c r="L105" s="188"/>
      <c r="M105" s="188"/>
      <c r="N105" s="154"/>
      <c r="O105" s="189"/>
    </row>
    <row r="106" spans="1:15" ht="19.5" customHeight="1">
      <c r="A106" s="173">
        <v>2296003</v>
      </c>
      <c r="B106" s="174" t="s">
        <v>221</v>
      </c>
      <c r="C106" s="167">
        <f t="shared" si="12"/>
        <v>300000</v>
      </c>
      <c r="D106" s="167">
        <f t="shared" si="13"/>
        <v>300000</v>
      </c>
      <c r="E106" s="154"/>
      <c r="F106" s="154"/>
      <c r="G106" s="154">
        <v>300000</v>
      </c>
      <c r="H106" s="154"/>
      <c r="I106" s="154"/>
      <c r="J106" s="154"/>
      <c r="K106" s="154"/>
      <c r="L106" s="188"/>
      <c r="M106" s="188"/>
      <c r="N106" s="154"/>
      <c r="O106" s="189"/>
    </row>
    <row r="107" spans="1:15" ht="19.5" customHeight="1">
      <c r="A107" s="196"/>
      <c r="B107" s="196"/>
      <c r="C107" s="167">
        <f>SUM(E107:O107)</f>
        <v>0</v>
      </c>
      <c r="D107" s="167">
        <f>SUM(E107:K107)</f>
        <v>0</v>
      </c>
      <c r="E107" s="154"/>
      <c r="F107" s="154"/>
      <c r="G107" s="154"/>
      <c r="H107" s="154"/>
      <c r="I107" s="154"/>
      <c r="J107" s="154"/>
      <c r="K107" s="154"/>
      <c r="L107" s="188"/>
      <c r="M107" s="188"/>
      <c r="N107" s="154"/>
      <c r="O107" s="189"/>
    </row>
    <row r="108" spans="1:15" ht="19.5" customHeight="1">
      <c r="A108" s="196"/>
      <c r="B108" s="196"/>
      <c r="C108" s="167">
        <f>SUM(E108:O108)</f>
        <v>0</v>
      </c>
      <c r="D108" s="167">
        <f>SUM(E108:K108)</f>
        <v>0</v>
      </c>
      <c r="E108" s="154"/>
      <c r="F108" s="154"/>
      <c r="G108" s="154"/>
      <c r="H108" s="154"/>
      <c r="I108" s="154"/>
      <c r="J108" s="154"/>
      <c r="K108" s="154"/>
      <c r="L108" s="188"/>
      <c r="M108" s="188"/>
      <c r="N108" s="154"/>
      <c r="O108" s="189"/>
    </row>
    <row r="109" spans="1:15" ht="19.5" customHeight="1">
      <c r="A109" s="196"/>
      <c r="B109" s="196"/>
      <c r="C109" s="167">
        <f>SUM(E109:O109)</f>
        <v>0</v>
      </c>
      <c r="D109" s="167">
        <f>SUM(E109:K109)</f>
        <v>0</v>
      </c>
      <c r="E109" s="154"/>
      <c r="F109" s="154"/>
      <c r="G109" s="154"/>
      <c r="H109" s="154"/>
      <c r="I109" s="154"/>
      <c r="J109" s="154"/>
      <c r="K109" s="154"/>
      <c r="L109" s="188"/>
      <c r="M109" s="188"/>
      <c r="N109" s="154"/>
      <c r="O109" s="189"/>
    </row>
  </sheetData>
  <sheetProtection formatCells="0" formatColumns="0" formatRows="0"/>
  <autoFilter ref="A1:A109"/>
  <mergeCells count="10">
    <mergeCell ref="N4:N5"/>
    <mergeCell ref="O4:O5"/>
    <mergeCell ref="N1:O1"/>
    <mergeCell ref="A2:O2"/>
    <mergeCell ref="A4:A5"/>
    <mergeCell ref="B4:B5"/>
    <mergeCell ref="C4:C5"/>
    <mergeCell ref="D4:K4"/>
    <mergeCell ref="L4:L5"/>
    <mergeCell ref="M4:M5"/>
  </mergeCells>
  <printOptions horizontalCentered="1"/>
  <pageMargins left="0.03937007874015748" right="0.03937007874015748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1.16015625" style="158" customWidth="1"/>
    <col min="2" max="2" width="30.16015625" style="158" customWidth="1"/>
    <col min="3" max="3" width="17.16015625" style="158" customWidth="1"/>
    <col min="4" max="4" width="16.16015625" style="158" customWidth="1"/>
    <col min="5" max="5" width="16.5" style="158" customWidth="1"/>
    <col min="6" max="6" width="8.66015625" style="158" customWidth="1"/>
    <col min="7" max="7" width="14.83203125" style="158" customWidth="1"/>
    <col min="8" max="8" width="8.16015625" style="158" customWidth="1"/>
    <col min="9" max="16384" width="9.16015625" style="158" customWidth="1"/>
  </cols>
  <sheetData>
    <row r="1" spans="1:42" ht="11.25" customHeight="1">
      <c r="A1" s="175"/>
      <c r="B1" s="176"/>
      <c r="C1" s="176"/>
      <c r="D1" s="176"/>
      <c r="E1" s="176"/>
      <c r="F1" s="176"/>
      <c r="G1" s="176"/>
      <c r="H1" s="177" t="s">
        <v>40</v>
      </c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</row>
    <row r="2" spans="1:42" ht="26.25" customHeight="1">
      <c r="A2" s="218" t="s">
        <v>222</v>
      </c>
      <c r="B2" s="218"/>
      <c r="C2" s="218"/>
      <c r="D2" s="218"/>
      <c r="E2" s="218"/>
      <c r="F2" s="218"/>
      <c r="G2" s="218"/>
      <c r="H2" s="218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</row>
    <row r="3" spans="1:42" ht="14.25" customHeight="1">
      <c r="A3" s="257" t="s">
        <v>432</v>
      </c>
      <c r="B3" s="159"/>
      <c r="C3" s="159"/>
      <c r="D3" s="159"/>
      <c r="E3" s="159"/>
      <c r="F3" s="159"/>
      <c r="G3" s="159"/>
      <c r="H3" s="177" t="s">
        <v>223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</row>
    <row r="4" spans="1:42" ht="20.25" customHeight="1">
      <c r="A4" s="219" t="s">
        <v>71</v>
      </c>
      <c r="B4" s="219" t="s">
        <v>224</v>
      </c>
      <c r="C4" s="219" t="s">
        <v>24</v>
      </c>
      <c r="D4" s="219" t="s">
        <v>10</v>
      </c>
      <c r="E4" s="219" t="s">
        <v>41</v>
      </c>
      <c r="F4" s="219" t="s">
        <v>60</v>
      </c>
      <c r="G4" s="219" t="s">
        <v>43</v>
      </c>
      <c r="H4" s="219" t="s">
        <v>13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</row>
    <row r="5" spans="1:42" ht="20.25" customHeight="1">
      <c r="A5" s="219"/>
      <c r="B5" s="219"/>
      <c r="C5" s="219"/>
      <c r="D5" s="219"/>
      <c r="E5" s="219"/>
      <c r="F5" s="219"/>
      <c r="G5" s="219"/>
      <c r="H5" s="21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</row>
    <row r="6" spans="1:42" ht="20.25" customHeight="1">
      <c r="A6" s="178" t="s">
        <v>225</v>
      </c>
      <c r="B6" s="178" t="s">
        <v>225</v>
      </c>
      <c r="C6" s="178">
        <v>1</v>
      </c>
      <c r="D6" s="178">
        <v>2</v>
      </c>
      <c r="E6" s="178">
        <v>3</v>
      </c>
      <c r="F6" s="178">
        <v>4</v>
      </c>
      <c r="G6" s="178">
        <v>5</v>
      </c>
      <c r="H6" s="178">
        <v>6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</row>
    <row r="7" spans="1:42" ht="19.5" customHeight="1">
      <c r="A7" s="164"/>
      <c r="B7" s="196" t="s">
        <v>18</v>
      </c>
      <c r="C7" s="162">
        <f aca="true" t="shared" si="0" ref="C7:H7">SUM(C8,C24,C27,C29,C31,C35,C52,C59,C65,C72,C86,C88,C91,C93,C95,C97)</f>
        <v>57941087</v>
      </c>
      <c r="D7" s="162">
        <f t="shared" si="0"/>
        <v>23718305</v>
      </c>
      <c r="E7" s="162">
        <f t="shared" si="0"/>
        <v>18831244</v>
      </c>
      <c r="F7" s="162">
        <f t="shared" si="0"/>
        <v>0</v>
      </c>
      <c r="G7" s="162">
        <f t="shared" si="0"/>
        <v>15391538</v>
      </c>
      <c r="H7" s="162">
        <f t="shared" si="0"/>
        <v>0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</row>
    <row r="8" spans="1:42" ht="19.5" customHeight="1">
      <c r="A8" s="164" t="s">
        <v>103</v>
      </c>
      <c r="B8" s="164" t="s">
        <v>104</v>
      </c>
      <c r="C8" s="162">
        <f>SUM(D8:H8)</f>
        <v>21318474</v>
      </c>
      <c r="D8" s="162">
        <f>SUM(D9:D23)</f>
        <v>19909874</v>
      </c>
      <c r="E8" s="162">
        <f>SUM(E9:E23)</f>
        <v>776600</v>
      </c>
      <c r="F8" s="162">
        <f>SUM(F9:F23)</f>
        <v>0</v>
      </c>
      <c r="G8" s="162">
        <f>SUM(G9:G23)</f>
        <v>632000</v>
      </c>
      <c r="H8" s="162">
        <f>SUM(H9:H23)</f>
        <v>0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</row>
    <row r="9" spans="1:42" ht="19.5" customHeight="1">
      <c r="A9" s="196" t="s">
        <v>105</v>
      </c>
      <c r="B9" s="196" t="s">
        <v>106</v>
      </c>
      <c r="C9" s="162">
        <f aca="true" t="shared" si="1" ref="C9:C70">SUM(D9:H9)</f>
        <v>10000</v>
      </c>
      <c r="D9" s="171"/>
      <c r="E9" s="171">
        <v>10000</v>
      </c>
      <c r="F9" s="171"/>
      <c r="G9" s="171"/>
      <c r="H9" s="171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</row>
    <row r="10" spans="1:42" ht="19.5" customHeight="1">
      <c r="A10" s="196" t="s">
        <v>107</v>
      </c>
      <c r="B10" s="196" t="s">
        <v>108</v>
      </c>
      <c r="C10" s="162">
        <f t="shared" si="1"/>
        <v>70500</v>
      </c>
      <c r="D10" s="171">
        <v>10500</v>
      </c>
      <c r="E10" s="171">
        <v>60000</v>
      </c>
      <c r="F10" s="171"/>
      <c r="G10" s="171"/>
      <c r="H10" s="171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</row>
    <row r="11" spans="1:42" ht="27" customHeight="1">
      <c r="A11" s="196" t="s">
        <v>76</v>
      </c>
      <c r="B11" s="196" t="s">
        <v>109</v>
      </c>
      <c r="C11" s="162">
        <f t="shared" si="1"/>
        <v>14534144</v>
      </c>
      <c r="D11" s="171">
        <v>14534144</v>
      </c>
      <c r="E11" s="171"/>
      <c r="F11" s="171"/>
      <c r="G11" s="171"/>
      <c r="H11" s="171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</row>
    <row r="12" spans="1:8" ht="25.5" customHeight="1">
      <c r="A12" s="196" t="s">
        <v>110</v>
      </c>
      <c r="B12" s="196" t="s">
        <v>111</v>
      </c>
      <c r="C12" s="162">
        <f t="shared" si="1"/>
        <v>4945000</v>
      </c>
      <c r="D12" s="171">
        <v>4945000</v>
      </c>
      <c r="E12" s="171"/>
      <c r="F12" s="171"/>
      <c r="G12" s="171"/>
      <c r="H12" s="171"/>
    </row>
    <row r="13" spans="1:8" ht="19.5" customHeight="1">
      <c r="A13" s="196" t="s">
        <v>112</v>
      </c>
      <c r="B13" s="196" t="s">
        <v>113</v>
      </c>
      <c r="C13" s="162">
        <f t="shared" si="1"/>
        <v>253000</v>
      </c>
      <c r="D13" s="172"/>
      <c r="E13" s="171">
        <v>253000</v>
      </c>
      <c r="F13" s="171"/>
      <c r="G13" s="171"/>
      <c r="H13" s="171"/>
    </row>
    <row r="14" spans="1:8" ht="19.5" customHeight="1">
      <c r="A14" s="196" t="s">
        <v>114</v>
      </c>
      <c r="B14" s="196" t="s">
        <v>115</v>
      </c>
      <c r="C14" s="162">
        <f t="shared" si="1"/>
        <v>405830</v>
      </c>
      <c r="D14" s="171">
        <v>405830</v>
      </c>
      <c r="E14" s="171"/>
      <c r="F14" s="171"/>
      <c r="G14" s="171"/>
      <c r="H14" s="171"/>
    </row>
    <row r="15" spans="1:8" ht="19.5" customHeight="1">
      <c r="A15" s="196" t="s">
        <v>116</v>
      </c>
      <c r="B15" s="196" t="s">
        <v>117</v>
      </c>
      <c r="C15" s="162">
        <f t="shared" si="1"/>
        <v>130000</v>
      </c>
      <c r="D15" s="171"/>
      <c r="E15" s="171"/>
      <c r="F15" s="171"/>
      <c r="G15" s="171">
        <v>130000</v>
      </c>
      <c r="H15" s="171"/>
    </row>
    <row r="16" spans="1:8" ht="19.5" customHeight="1">
      <c r="A16" s="196" t="s">
        <v>118</v>
      </c>
      <c r="B16" s="196" t="s">
        <v>119</v>
      </c>
      <c r="C16" s="162">
        <f t="shared" si="1"/>
        <v>100000</v>
      </c>
      <c r="D16" s="171"/>
      <c r="E16" s="171">
        <v>100000</v>
      </c>
      <c r="F16" s="171"/>
      <c r="G16" s="171"/>
      <c r="H16" s="171"/>
    </row>
    <row r="17" spans="1:8" ht="19.5" customHeight="1">
      <c r="A17" s="196" t="s">
        <v>417</v>
      </c>
      <c r="B17" s="196" t="s">
        <v>375</v>
      </c>
      <c r="C17" s="162">
        <f t="shared" si="1"/>
        <v>100000</v>
      </c>
      <c r="D17" s="171"/>
      <c r="E17" s="171">
        <v>100000</v>
      </c>
      <c r="F17" s="171"/>
      <c r="G17" s="171"/>
      <c r="H17" s="171"/>
    </row>
    <row r="18" spans="1:8" ht="19.5" customHeight="1">
      <c r="A18" s="196" t="s">
        <v>120</v>
      </c>
      <c r="B18" s="196" t="s">
        <v>121</v>
      </c>
      <c r="C18" s="162">
        <f t="shared" si="1"/>
        <v>40000</v>
      </c>
      <c r="D18" s="171"/>
      <c r="E18" s="171"/>
      <c r="F18" s="171"/>
      <c r="G18" s="171">
        <v>40000</v>
      </c>
      <c r="H18" s="171"/>
    </row>
    <row r="19" spans="1:8" ht="19.5" customHeight="1">
      <c r="A19" s="196" t="s">
        <v>122</v>
      </c>
      <c r="B19" s="196" t="s">
        <v>123</v>
      </c>
      <c r="C19" s="162">
        <f t="shared" si="1"/>
        <v>200000</v>
      </c>
      <c r="D19" s="171"/>
      <c r="E19" s="171">
        <v>200000</v>
      </c>
      <c r="F19" s="171"/>
      <c r="G19" s="171"/>
      <c r="H19" s="171"/>
    </row>
    <row r="20" spans="1:8" ht="19.5" customHeight="1">
      <c r="A20" s="196" t="s">
        <v>124</v>
      </c>
      <c r="B20" s="196" t="s">
        <v>125</v>
      </c>
      <c r="C20" s="162">
        <f t="shared" si="1"/>
        <v>50000</v>
      </c>
      <c r="D20" s="172"/>
      <c r="E20" s="171"/>
      <c r="F20" s="171"/>
      <c r="G20" s="171">
        <v>50000</v>
      </c>
      <c r="H20" s="171"/>
    </row>
    <row r="21" spans="1:8" ht="19.5" customHeight="1">
      <c r="A21" s="196" t="s">
        <v>418</v>
      </c>
      <c r="B21" s="196" t="s">
        <v>377</v>
      </c>
      <c r="C21" s="162">
        <f t="shared" si="1"/>
        <v>200000</v>
      </c>
      <c r="D21" s="172"/>
      <c r="E21" s="171"/>
      <c r="F21" s="171"/>
      <c r="G21" s="171">
        <v>200000</v>
      </c>
      <c r="H21" s="171"/>
    </row>
    <row r="22" spans="1:8" ht="19.5" customHeight="1">
      <c r="A22" s="196" t="s">
        <v>126</v>
      </c>
      <c r="B22" s="196" t="s">
        <v>127</v>
      </c>
      <c r="C22" s="162">
        <f t="shared" si="1"/>
        <v>80000</v>
      </c>
      <c r="D22" s="172"/>
      <c r="E22" s="171"/>
      <c r="F22" s="171"/>
      <c r="G22" s="171">
        <v>80000</v>
      </c>
      <c r="H22" s="171"/>
    </row>
    <row r="23" spans="1:8" ht="19.5" customHeight="1">
      <c r="A23" s="196" t="s">
        <v>419</v>
      </c>
      <c r="B23" s="196" t="s">
        <v>379</v>
      </c>
      <c r="C23" s="162">
        <f t="shared" si="1"/>
        <v>200000</v>
      </c>
      <c r="D23" s="172">
        <v>14400</v>
      </c>
      <c r="E23" s="171">
        <v>53600</v>
      </c>
      <c r="F23" s="171"/>
      <c r="G23" s="171">
        <v>132000</v>
      </c>
      <c r="H23" s="171"/>
    </row>
    <row r="24" spans="1:8" ht="19.5" customHeight="1">
      <c r="A24" s="164" t="s">
        <v>128</v>
      </c>
      <c r="B24" s="164" t="s">
        <v>129</v>
      </c>
      <c r="C24" s="162">
        <f t="shared" si="1"/>
        <v>1790000</v>
      </c>
      <c r="D24" s="180">
        <f>SUM(D25:D26)</f>
        <v>0</v>
      </c>
      <c r="E24" s="180">
        <f>SUM(E25:E26)</f>
        <v>90000</v>
      </c>
      <c r="F24" s="180">
        <f>SUM(F25:F26)</f>
        <v>0</v>
      </c>
      <c r="G24" s="180">
        <f>SUM(G25:G26)</f>
        <v>1700000</v>
      </c>
      <c r="H24" s="180">
        <f>SUM(H25:H26)</f>
        <v>0</v>
      </c>
    </row>
    <row r="25" spans="1:8" s="181" customFormat="1" ht="19.5" customHeight="1">
      <c r="A25" s="196" t="s">
        <v>130</v>
      </c>
      <c r="B25" s="196" t="s">
        <v>131</v>
      </c>
      <c r="C25" s="162">
        <f t="shared" si="1"/>
        <v>1780000</v>
      </c>
      <c r="D25" s="162"/>
      <c r="E25" s="162">
        <v>80000</v>
      </c>
      <c r="F25" s="162"/>
      <c r="G25" s="171">
        <v>1700000</v>
      </c>
      <c r="H25" s="162"/>
    </row>
    <row r="26" spans="1:8" ht="19.5" customHeight="1">
      <c r="A26" s="196" t="s">
        <v>132</v>
      </c>
      <c r="B26" s="196" t="s">
        <v>133</v>
      </c>
      <c r="C26" s="162">
        <f t="shared" si="1"/>
        <v>10000</v>
      </c>
      <c r="D26" s="171"/>
      <c r="E26" s="171">
        <v>10000</v>
      </c>
      <c r="F26" s="171"/>
      <c r="G26" s="171"/>
      <c r="H26" s="171"/>
    </row>
    <row r="27" spans="1:8" ht="19.5" customHeight="1">
      <c r="A27" s="164" t="s">
        <v>134</v>
      </c>
      <c r="B27" s="164" t="s">
        <v>135</v>
      </c>
      <c r="C27" s="162">
        <f t="shared" si="1"/>
        <v>1530000</v>
      </c>
      <c r="D27" s="171">
        <f>SUM(D28)</f>
        <v>0</v>
      </c>
      <c r="E27" s="171">
        <f>SUM(E28)</f>
        <v>30000</v>
      </c>
      <c r="F27" s="171">
        <f>SUM(F28)</f>
        <v>0</v>
      </c>
      <c r="G27" s="171">
        <f>SUM(G28)</f>
        <v>1500000</v>
      </c>
      <c r="H27" s="171">
        <f>SUM(H28)</f>
        <v>0</v>
      </c>
    </row>
    <row r="28" spans="1:8" ht="19.5" customHeight="1">
      <c r="A28" s="196" t="s">
        <v>136</v>
      </c>
      <c r="B28" s="196" t="s">
        <v>137</v>
      </c>
      <c r="C28" s="162">
        <f t="shared" si="1"/>
        <v>1530000</v>
      </c>
      <c r="D28" s="162"/>
      <c r="E28" s="162">
        <v>30000</v>
      </c>
      <c r="F28" s="162"/>
      <c r="G28" s="162">
        <v>1500000</v>
      </c>
      <c r="H28" s="162"/>
    </row>
    <row r="29" spans="1:8" ht="19.5" customHeight="1">
      <c r="A29" s="164" t="s">
        <v>138</v>
      </c>
      <c r="B29" s="164" t="s">
        <v>139</v>
      </c>
      <c r="C29" s="162">
        <f t="shared" si="1"/>
        <v>100000</v>
      </c>
      <c r="D29" s="171">
        <f>SUM(D30)</f>
        <v>0</v>
      </c>
      <c r="E29" s="171">
        <f>SUM(E30)</f>
        <v>0</v>
      </c>
      <c r="F29" s="171">
        <f>SUM(F30)</f>
        <v>0</v>
      </c>
      <c r="G29" s="171">
        <f>SUM(G30)</f>
        <v>100000</v>
      </c>
      <c r="H29" s="171">
        <f>SUM(H30)</f>
        <v>0</v>
      </c>
    </row>
    <row r="30" spans="1:8" ht="19.5" customHeight="1">
      <c r="A30" s="196" t="s">
        <v>420</v>
      </c>
      <c r="B30" s="196" t="s">
        <v>381</v>
      </c>
      <c r="C30" s="162">
        <f t="shared" si="1"/>
        <v>100000</v>
      </c>
      <c r="D30" s="171"/>
      <c r="E30" s="171"/>
      <c r="F30" s="171"/>
      <c r="G30" s="171">
        <v>100000</v>
      </c>
      <c r="H30" s="171"/>
    </row>
    <row r="31" spans="1:8" ht="19.5" customHeight="1">
      <c r="A31" s="164" t="s">
        <v>140</v>
      </c>
      <c r="B31" s="164" t="s">
        <v>141</v>
      </c>
      <c r="C31" s="162">
        <f t="shared" si="1"/>
        <v>1911000</v>
      </c>
      <c r="D31" s="171">
        <f>SUM(D32:D34)</f>
        <v>0</v>
      </c>
      <c r="E31" s="171">
        <f>SUM(E32:E34)</f>
        <v>1010000</v>
      </c>
      <c r="F31" s="171">
        <f>SUM(F32:F34)</f>
        <v>0</v>
      </c>
      <c r="G31" s="171">
        <f>SUM(G32:G34)</f>
        <v>901000</v>
      </c>
      <c r="H31" s="171">
        <f>SUM(H32:H34)</f>
        <v>0</v>
      </c>
    </row>
    <row r="32" spans="1:8" ht="19.5" customHeight="1">
      <c r="A32" s="196" t="s">
        <v>382</v>
      </c>
      <c r="B32" s="196" t="s">
        <v>383</v>
      </c>
      <c r="C32" s="162">
        <f t="shared" si="1"/>
        <v>101000</v>
      </c>
      <c r="D32" s="171"/>
      <c r="E32" s="171"/>
      <c r="F32" s="171"/>
      <c r="G32" s="171">
        <v>101000</v>
      </c>
      <c r="H32" s="171"/>
    </row>
    <row r="33" spans="1:8" ht="19.5" customHeight="1">
      <c r="A33" s="196" t="s">
        <v>142</v>
      </c>
      <c r="B33" s="196" t="s">
        <v>143</v>
      </c>
      <c r="C33" s="162">
        <f t="shared" si="1"/>
        <v>1800000</v>
      </c>
      <c r="D33" s="171"/>
      <c r="E33" s="171">
        <v>1000000</v>
      </c>
      <c r="F33" s="171"/>
      <c r="G33" s="171">
        <v>800000</v>
      </c>
      <c r="H33" s="171"/>
    </row>
    <row r="34" spans="1:8" ht="19.5" customHeight="1">
      <c r="A34" s="196" t="s">
        <v>144</v>
      </c>
      <c r="B34" s="196" t="s">
        <v>145</v>
      </c>
      <c r="C34" s="162">
        <f t="shared" si="1"/>
        <v>10000</v>
      </c>
      <c r="D34" s="162"/>
      <c r="E34" s="162">
        <v>10000</v>
      </c>
      <c r="F34" s="162"/>
      <c r="G34" s="162"/>
      <c r="H34" s="162"/>
    </row>
    <row r="35" spans="1:8" ht="19.5" customHeight="1">
      <c r="A35" s="164" t="s">
        <v>146</v>
      </c>
      <c r="B35" s="197" t="s">
        <v>147</v>
      </c>
      <c r="C35" s="162">
        <f t="shared" si="1"/>
        <v>3518866</v>
      </c>
      <c r="D35" s="171">
        <f>SUM(D36:D51)</f>
        <v>1138866</v>
      </c>
      <c r="E35" s="171">
        <f>SUM(E36:E51)</f>
        <v>1520000</v>
      </c>
      <c r="F35" s="171">
        <f>SUM(F36:F51)</f>
        <v>0</v>
      </c>
      <c r="G35" s="171">
        <f>SUM(G36:G51)</f>
        <v>860000</v>
      </c>
      <c r="H35" s="171">
        <f>SUM(H36:H51)</f>
        <v>0</v>
      </c>
    </row>
    <row r="36" spans="1:8" ht="19.5" customHeight="1">
      <c r="A36" s="196" t="s">
        <v>148</v>
      </c>
      <c r="B36" s="196" t="s">
        <v>149</v>
      </c>
      <c r="C36" s="162">
        <f t="shared" si="1"/>
        <v>60000</v>
      </c>
      <c r="D36" s="171"/>
      <c r="E36" s="171"/>
      <c r="F36" s="171"/>
      <c r="G36" s="171">
        <v>60000</v>
      </c>
      <c r="H36" s="171"/>
    </row>
    <row r="37" spans="1:8" ht="19.5" customHeight="1">
      <c r="A37" s="173">
        <v>2080505</v>
      </c>
      <c r="B37" s="174" t="s">
        <v>150</v>
      </c>
      <c r="C37" s="162">
        <f t="shared" si="1"/>
        <v>887442</v>
      </c>
      <c r="D37" s="162">
        <v>887442</v>
      </c>
      <c r="E37" s="162"/>
      <c r="F37" s="162"/>
      <c r="G37" s="162"/>
      <c r="H37" s="162"/>
    </row>
    <row r="38" spans="1:8" ht="19.5" customHeight="1">
      <c r="A38" s="173">
        <v>2080506</v>
      </c>
      <c r="B38" s="174" t="s">
        <v>151</v>
      </c>
      <c r="C38" s="162">
        <f t="shared" si="1"/>
        <v>69424</v>
      </c>
      <c r="D38" s="171">
        <v>69424</v>
      </c>
      <c r="E38" s="171"/>
      <c r="F38" s="171"/>
      <c r="G38" s="171"/>
      <c r="H38" s="171"/>
    </row>
    <row r="39" spans="1:8" ht="19.5" customHeight="1">
      <c r="A39" s="173">
        <v>2080599</v>
      </c>
      <c r="B39" s="174" t="s">
        <v>384</v>
      </c>
      <c r="C39" s="162">
        <f t="shared" si="1"/>
        <v>180000</v>
      </c>
      <c r="D39" s="171">
        <v>180000</v>
      </c>
      <c r="E39" s="171"/>
      <c r="F39" s="171"/>
      <c r="G39" s="171"/>
      <c r="H39" s="171"/>
    </row>
    <row r="40" spans="1:8" ht="19.5" customHeight="1">
      <c r="A40" s="173">
        <v>2080699</v>
      </c>
      <c r="B40" s="174" t="s">
        <v>385</v>
      </c>
      <c r="C40" s="162">
        <f t="shared" si="1"/>
        <v>2000</v>
      </c>
      <c r="D40" s="171">
        <v>2000</v>
      </c>
      <c r="E40" s="171"/>
      <c r="F40" s="171"/>
      <c r="G40" s="171"/>
      <c r="H40" s="171"/>
    </row>
    <row r="41" spans="1:8" ht="19.5" customHeight="1">
      <c r="A41" s="173">
        <v>2080905</v>
      </c>
      <c r="B41" s="174" t="s">
        <v>409</v>
      </c>
      <c r="C41" s="162">
        <f t="shared" si="1"/>
        <v>70000</v>
      </c>
      <c r="D41" s="162"/>
      <c r="E41" s="162">
        <v>70000</v>
      </c>
      <c r="F41" s="162"/>
      <c r="G41" s="162"/>
      <c r="H41" s="162"/>
    </row>
    <row r="42" spans="1:8" ht="19.5" customHeight="1">
      <c r="A42" s="173">
        <v>2080999</v>
      </c>
      <c r="B42" s="174" t="s">
        <v>152</v>
      </c>
      <c r="C42" s="162">
        <f t="shared" si="1"/>
        <v>30000</v>
      </c>
      <c r="D42" s="171"/>
      <c r="E42" s="171">
        <v>30000</v>
      </c>
      <c r="F42" s="171"/>
      <c r="G42" s="171"/>
      <c r="H42" s="171"/>
    </row>
    <row r="43" spans="1:8" ht="19.5" customHeight="1">
      <c r="A43" s="173">
        <v>2081002</v>
      </c>
      <c r="B43" s="174" t="s">
        <v>153</v>
      </c>
      <c r="C43" s="162">
        <f t="shared" si="1"/>
        <v>580000</v>
      </c>
      <c r="D43" s="171"/>
      <c r="E43" s="171">
        <v>580000</v>
      </c>
      <c r="F43" s="171"/>
      <c r="G43" s="171"/>
      <c r="H43" s="171"/>
    </row>
    <row r="44" spans="1:8" ht="19.5" customHeight="1">
      <c r="A44" s="173">
        <v>2081004</v>
      </c>
      <c r="B44" s="174" t="s">
        <v>392</v>
      </c>
      <c r="C44" s="162">
        <f t="shared" si="1"/>
        <v>15000</v>
      </c>
      <c r="D44" s="171"/>
      <c r="E44" s="171">
        <v>15000</v>
      </c>
      <c r="F44" s="171"/>
      <c r="G44" s="171"/>
      <c r="H44" s="171"/>
    </row>
    <row r="45" spans="1:8" ht="19.5" customHeight="1">
      <c r="A45" s="173">
        <v>2081105</v>
      </c>
      <c r="B45" s="174" t="s">
        <v>386</v>
      </c>
      <c r="C45" s="162">
        <f t="shared" si="1"/>
        <v>120000</v>
      </c>
      <c r="D45" s="171"/>
      <c r="E45" s="171">
        <v>120000</v>
      </c>
      <c r="F45" s="171"/>
      <c r="G45" s="171"/>
      <c r="H45" s="171"/>
    </row>
    <row r="46" spans="1:8" ht="19.5" customHeight="1">
      <c r="A46" s="173">
        <v>2081199</v>
      </c>
      <c r="B46" s="174" t="s">
        <v>154</v>
      </c>
      <c r="C46" s="162">
        <f t="shared" si="1"/>
        <v>10000</v>
      </c>
      <c r="D46" s="171"/>
      <c r="E46" s="171">
        <v>10000</v>
      </c>
      <c r="F46" s="171"/>
      <c r="G46" s="171"/>
      <c r="H46" s="171"/>
    </row>
    <row r="47" spans="1:8" ht="19.5" customHeight="1">
      <c r="A47" s="173">
        <v>2081503</v>
      </c>
      <c r="B47" s="174" t="s">
        <v>155</v>
      </c>
      <c r="C47" s="162">
        <f t="shared" si="1"/>
        <v>800000</v>
      </c>
      <c r="D47" s="171"/>
      <c r="E47" s="171"/>
      <c r="F47" s="171"/>
      <c r="G47" s="171">
        <v>800000</v>
      </c>
      <c r="H47" s="171"/>
    </row>
    <row r="48" spans="1:8" ht="19.5" customHeight="1">
      <c r="A48" s="196" t="s">
        <v>421</v>
      </c>
      <c r="B48" s="169" t="s">
        <v>388</v>
      </c>
      <c r="C48" s="162">
        <f t="shared" si="1"/>
        <v>90000</v>
      </c>
      <c r="D48" s="171"/>
      <c r="E48" s="171">
        <v>90000</v>
      </c>
      <c r="F48" s="171"/>
      <c r="G48" s="171"/>
      <c r="H48" s="171"/>
    </row>
    <row r="49" spans="1:8" ht="19.5" customHeight="1">
      <c r="A49" s="196" t="s">
        <v>389</v>
      </c>
      <c r="B49" s="169" t="s">
        <v>390</v>
      </c>
      <c r="C49" s="162">
        <f t="shared" si="1"/>
        <v>100000</v>
      </c>
      <c r="D49" s="171"/>
      <c r="E49" s="171">
        <v>100000</v>
      </c>
      <c r="F49" s="171"/>
      <c r="G49" s="171"/>
      <c r="H49" s="171"/>
    </row>
    <row r="50" spans="1:8" ht="19.5" customHeight="1">
      <c r="A50" s="173">
        <v>2082502</v>
      </c>
      <c r="B50" s="174" t="s">
        <v>156</v>
      </c>
      <c r="C50" s="162">
        <f t="shared" si="1"/>
        <v>360000</v>
      </c>
      <c r="D50" s="171"/>
      <c r="E50" s="171">
        <v>360000</v>
      </c>
      <c r="F50" s="171"/>
      <c r="G50" s="171"/>
      <c r="H50" s="171"/>
    </row>
    <row r="51" spans="1:8" ht="19.5" customHeight="1">
      <c r="A51" s="173">
        <v>2082804</v>
      </c>
      <c r="B51" s="174" t="s">
        <v>391</v>
      </c>
      <c r="C51" s="162">
        <f t="shared" si="1"/>
        <v>145000</v>
      </c>
      <c r="D51" s="171"/>
      <c r="E51" s="171">
        <v>145000</v>
      </c>
      <c r="F51" s="171"/>
      <c r="G51" s="171"/>
      <c r="H51" s="171"/>
    </row>
    <row r="52" spans="1:8" ht="19.5" customHeight="1">
      <c r="A52" s="164" t="s">
        <v>157</v>
      </c>
      <c r="B52" s="164" t="s">
        <v>393</v>
      </c>
      <c r="C52" s="162">
        <f t="shared" si="1"/>
        <v>3859565</v>
      </c>
      <c r="D52" s="171">
        <f>SUM(D53:D58)</f>
        <v>819565</v>
      </c>
      <c r="E52" s="171">
        <f>SUM(E53:E58)</f>
        <v>3040000</v>
      </c>
      <c r="F52" s="171">
        <f>SUM(F53:F58)</f>
        <v>0</v>
      </c>
      <c r="G52" s="171">
        <f>SUM(G53:G58)</f>
        <v>0</v>
      </c>
      <c r="H52" s="171">
        <f>SUM(H53:H58)</f>
        <v>0</v>
      </c>
    </row>
    <row r="53" spans="1:8" ht="19.5" customHeight="1">
      <c r="A53" s="196" t="s">
        <v>158</v>
      </c>
      <c r="B53" s="196" t="s">
        <v>159</v>
      </c>
      <c r="C53" s="162">
        <f t="shared" si="1"/>
        <v>10000</v>
      </c>
      <c r="D53" s="171"/>
      <c r="E53" s="162">
        <v>10000</v>
      </c>
      <c r="F53" s="171"/>
      <c r="G53" s="171"/>
      <c r="H53" s="171"/>
    </row>
    <row r="54" spans="1:8" ht="19.5" customHeight="1">
      <c r="A54" s="196" t="s">
        <v>160</v>
      </c>
      <c r="B54" s="196" t="s">
        <v>161</v>
      </c>
      <c r="C54" s="162">
        <f t="shared" si="1"/>
        <v>230000</v>
      </c>
      <c r="D54" s="171"/>
      <c r="E54" s="162">
        <v>230000</v>
      </c>
      <c r="F54" s="171"/>
      <c r="G54" s="171"/>
      <c r="H54" s="171"/>
    </row>
    <row r="55" spans="1:8" ht="19.5" customHeight="1">
      <c r="A55" s="196" t="s">
        <v>422</v>
      </c>
      <c r="B55" s="196" t="s">
        <v>395</v>
      </c>
      <c r="C55" s="162">
        <f t="shared" si="1"/>
        <v>2500000</v>
      </c>
      <c r="D55" s="171"/>
      <c r="E55" s="162">
        <v>2500000</v>
      </c>
      <c r="F55" s="171"/>
      <c r="G55" s="171"/>
      <c r="H55" s="171"/>
    </row>
    <row r="56" spans="1:8" ht="19.5" customHeight="1">
      <c r="A56" s="196" t="s">
        <v>162</v>
      </c>
      <c r="B56" s="196" t="s">
        <v>163</v>
      </c>
      <c r="C56" s="162">
        <f t="shared" si="1"/>
        <v>300000</v>
      </c>
      <c r="D56" s="171"/>
      <c r="E56" s="162">
        <v>300000</v>
      </c>
      <c r="F56" s="171"/>
      <c r="G56" s="171"/>
      <c r="H56" s="171"/>
    </row>
    <row r="57" spans="1:8" ht="19.5" customHeight="1">
      <c r="A57" s="173">
        <v>2101101</v>
      </c>
      <c r="B57" s="174" t="s">
        <v>164</v>
      </c>
      <c r="C57" s="162">
        <f t="shared" si="1"/>
        <v>564565</v>
      </c>
      <c r="D57" s="202">
        <v>564565</v>
      </c>
      <c r="E57" s="171"/>
      <c r="F57" s="171"/>
      <c r="G57" s="171"/>
      <c r="H57" s="171"/>
    </row>
    <row r="58" spans="1:8" ht="19.5" customHeight="1">
      <c r="A58" s="173">
        <v>2101101</v>
      </c>
      <c r="B58" s="174" t="s">
        <v>164</v>
      </c>
      <c r="C58" s="162">
        <f t="shared" si="1"/>
        <v>255000</v>
      </c>
      <c r="D58" s="202">
        <v>255000</v>
      </c>
      <c r="E58" s="171"/>
      <c r="F58" s="171"/>
      <c r="G58" s="171"/>
      <c r="H58" s="171"/>
    </row>
    <row r="59" spans="1:8" ht="19.5" customHeight="1">
      <c r="A59" s="164" t="s">
        <v>165</v>
      </c>
      <c r="B59" s="164" t="s">
        <v>166</v>
      </c>
      <c r="C59" s="162">
        <f t="shared" si="1"/>
        <v>4839200</v>
      </c>
      <c r="D59" s="171">
        <f>SUM(D60:D64)</f>
        <v>0</v>
      </c>
      <c r="E59" s="171">
        <f>SUM(E60:E64)</f>
        <v>3819200</v>
      </c>
      <c r="F59" s="171">
        <f>SUM(F60:F64)</f>
        <v>0</v>
      </c>
      <c r="G59" s="171">
        <f>SUM(G60:G64)</f>
        <v>1020000</v>
      </c>
      <c r="H59" s="171">
        <f>SUM(H60:H64)</f>
        <v>0</v>
      </c>
    </row>
    <row r="60" spans="1:8" ht="19.5" customHeight="1">
      <c r="A60" s="173">
        <v>2110199</v>
      </c>
      <c r="B60" s="174" t="s">
        <v>396</v>
      </c>
      <c r="C60" s="162">
        <f t="shared" si="1"/>
        <v>419200</v>
      </c>
      <c r="D60" s="162"/>
      <c r="E60" s="162">
        <v>19200</v>
      </c>
      <c r="F60" s="162"/>
      <c r="G60" s="162">
        <v>400000</v>
      </c>
      <c r="H60" s="162"/>
    </row>
    <row r="61" spans="1:8" ht="19.5" customHeight="1">
      <c r="A61" s="173">
        <v>2110401</v>
      </c>
      <c r="B61" s="174" t="s">
        <v>397</v>
      </c>
      <c r="C61" s="162">
        <f t="shared" si="1"/>
        <v>2000000</v>
      </c>
      <c r="D61" s="171"/>
      <c r="E61" s="171">
        <v>2000000</v>
      </c>
      <c r="F61" s="171"/>
      <c r="G61" s="171"/>
      <c r="H61" s="171"/>
    </row>
    <row r="62" spans="1:8" ht="19.5" customHeight="1">
      <c r="A62" s="173">
        <v>2110402</v>
      </c>
      <c r="B62" s="174" t="s">
        <v>168</v>
      </c>
      <c r="C62" s="162">
        <f t="shared" si="1"/>
        <v>2300000</v>
      </c>
      <c r="D62" s="171"/>
      <c r="E62" s="171">
        <v>1800000</v>
      </c>
      <c r="F62" s="171"/>
      <c r="G62" s="171">
        <v>500000</v>
      </c>
      <c r="H62" s="171"/>
    </row>
    <row r="63" spans="1:8" ht="19.5" customHeight="1">
      <c r="A63" s="173">
        <v>2111001</v>
      </c>
      <c r="B63" s="174" t="s">
        <v>398</v>
      </c>
      <c r="C63" s="162">
        <f t="shared" si="1"/>
        <v>100000</v>
      </c>
      <c r="D63" s="171"/>
      <c r="E63" s="171"/>
      <c r="F63" s="171"/>
      <c r="G63" s="171">
        <v>100000</v>
      </c>
      <c r="H63" s="171"/>
    </row>
    <row r="64" spans="1:8" ht="19.5" customHeight="1">
      <c r="A64" s="173">
        <v>2119901</v>
      </c>
      <c r="B64" s="174" t="s">
        <v>170</v>
      </c>
      <c r="C64" s="162">
        <f t="shared" si="1"/>
        <v>20000</v>
      </c>
      <c r="D64" s="171"/>
      <c r="E64" s="171"/>
      <c r="F64" s="171"/>
      <c r="G64" s="171">
        <v>20000</v>
      </c>
      <c r="H64" s="171"/>
    </row>
    <row r="65" spans="1:8" ht="19.5" customHeight="1">
      <c r="A65" s="164" t="s">
        <v>171</v>
      </c>
      <c r="B65" s="164" t="s">
        <v>172</v>
      </c>
      <c r="C65" s="162">
        <f t="shared" si="1"/>
        <v>5719878</v>
      </c>
      <c r="D65" s="171">
        <f>SUM(D66:D71)</f>
        <v>0</v>
      </c>
      <c r="E65" s="171">
        <f>SUM(E66:E71)</f>
        <v>5719878</v>
      </c>
      <c r="F65" s="171">
        <f>SUM(F66:F71)</f>
        <v>0</v>
      </c>
      <c r="G65" s="171">
        <f>SUM(G66:G71)</f>
        <v>0</v>
      </c>
      <c r="H65" s="171">
        <f>SUM(H66:H71)</f>
        <v>0</v>
      </c>
    </row>
    <row r="66" spans="1:8" ht="19.5" customHeight="1">
      <c r="A66" s="173">
        <v>2120104</v>
      </c>
      <c r="B66" s="174" t="s">
        <v>173</v>
      </c>
      <c r="C66" s="162">
        <f t="shared" si="1"/>
        <v>600000</v>
      </c>
      <c r="D66" s="162"/>
      <c r="E66" s="162">
        <v>600000</v>
      </c>
      <c r="F66" s="162"/>
      <c r="G66" s="162"/>
      <c r="H66" s="162"/>
    </row>
    <row r="67" spans="1:8" ht="19.5" customHeight="1">
      <c r="A67" s="196" t="s">
        <v>175</v>
      </c>
      <c r="B67" s="196" t="s">
        <v>176</v>
      </c>
      <c r="C67" s="162">
        <f t="shared" si="1"/>
        <v>1620000</v>
      </c>
      <c r="D67" s="171"/>
      <c r="E67" s="171">
        <v>1620000</v>
      </c>
      <c r="F67" s="171"/>
      <c r="G67" s="171"/>
      <c r="H67" s="171"/>
    </row>
    <row r="68" spans="1:8" ht="19.5" customHeight="1">
      <c r="A68" s="196" t="s">
        <v>177</v>
      </c>
      <c r="B68" s="196" t="s">
        <v>178</v>
      </c>
      <c r="C68" s="162">
        <f t="shared" si="1"/>
        <v>610000</v>
      </c>
      <c r="D68" s="171"/>
      <c r="E68" s="171">
        <v>610000</v>
      </c>
      <c r="F68" s="171"/>
      <c r="G68" s="171"/>
      <c r="H68" s="171"/>
    </row>
    <row r="69" spans="1:8" ht="19.5" customHeight="1">
      <c r="A69" s="196" t="s">
        <v>423</v>
      </c>
      <c r="B69" s="196" t="s">
        <v>178</v>
      </c>
      <c r="C69" s="162">
        <f t="shared" si="1"/>
        <v>1989878</v>
      </c>
      <c r="D69" s="171"/>
      <c r="E69" s="171">
        <v>1989878</v>
      </c>
      <c r="F69" s="171"/>
      <c r="G69" s="171"/>
      <c r="H69" s="171"/>
    </row>
    <row r="70" spans="1:8" ht="19.5" customHeight="1">
      <c r="A70" s="173">
        <v>2121399</v>
      </c>
      <c r="B70" s="174" t="s">
        <v>179</v>
      </c>
      <c r="C70" s="162">
        <f t="shared" si="1"/>
        <v>650000</v>
      </c>
      <c r="D70" s="171"/>
      <c r="E70" s="182">
        <v>650000</v>
      </c>
      <c r="F70" s="171"/>
      <c r="G70" s="171"/>
      <c r="H70" s="171"/>
    </row>
    <row r="71" spans="1:8" ht="19.5" customHeight="1">
      <c r="A71" s="173">
        <v>2121499</v>
      </c>
      <c r="B71" s="174" t="s">
        <v>399</v>
      </c>
      <c r="C71" s="162">
        <f aca="true" t="shared" si="2" ref="C71:C100">SUM(D71:H71)</f>
        <v>250000</v>
      </c>
      <c r="D71" s="162"/>
      <c r="E71" s="162">
        <v>250000</v>
      </c>
      <c r="F71" s="162"/>
      <c r="G71" s="162"/>
      <c r="H71" s="162"/>
    </row>
    <row r="72" spans="1:8" ht="19.5" customHeight="1">
      <c r="A72" s="164" t="s">
        <v>182</v>
      </c>
      <c r="B72" s="164" t="s">
        <v>183</v>
      </c>
      <c r="C72" s="162">
        <f t="shared" si="2"/>
        <v>9939938</v>
      </c>
      <c r="D72" s="171">
        <f>SUM(D73:D85)</f>
        <v>950000</v>
      </c>
      <c r="E72" s="171">
        <f>SUM(E73:E85)</f>
        <v>2215000</v>
      </c>
      <c r="F72" s="171">
        <f>SUM(F73:F85)</f>
        <v>0</v>
      </c>
      <c r="G72" s="171">
        <f>SUM(G73:G85)</f>
        <v>6774938</v>
      </c>
      <c r="H72" s="171">
        <f>SUM(H73:H85)</f>
        <v>0</v>
      </c>
    </row>
    <row r="73" spans="1:8" ht="19.5" customHeight="1">
      <c r="A73" s="196" t="s">
        <v>184</v>
      </c>
      <c r="B73" s="196" t="s">
        <v>185</v>
      </c>
      <c r="C73" s="162">
        <f t="shared" si="2"/>
        <v>1800000</v>
      </c>
      <c r="D73" s="171"/>
      <c r="E73" s="171"/>
      <c r="F73" s="171"/>
      <c r="G73" s="162">
        <v>1800000</v>
      </c>
      <c r="H73" s="171"/>
    </row>
    <row r="74" spans="1:8" ht="19.5" customHeight="1">
      <c r="A74" s="173">
        <v>2130142</v>
      </c>
      <c r="B74" s="174" t="s">
        <v>186</v>
      </c>
      <c r="C74" s="162">
        <f t="shared" si="2"/>
        <v>650000</v>
      </c>
      <c r="D74" s="171"/>
      <c r="E74" s="171"/>
      <c r="F74" s="171"/>
      <c r="G74" s="171">
        <v>650000</v>
      </c>
      <c r="H74" s="171"/>
    </row>
    <row r="75" spans="1:8" ht="19.5" customHeight="1">
      <c r="A75" s="196" t="s">
        <v>187</v>
      </c>
      <c r="B75" s="196" t="s">
        <v>188</v>
      </c>
      <c r="C75" s="162">
        <f t="shared" si="2"/>
        <v>1250000</v>
      </c>
      <c r="D75" s="171"/>
      <c r="E75" s="171"/>
      <c r="F75" s="171"/>
      <c r="G75" s="171">
        <v>1250000</v>
      </c>
      <c r="H75" s="171"/>
    </row>
    <row r="76" spans="1:8" ht="19.5" customHeight="1">
      <c r="A76" s="196" t="s">
        <v>187</v>
      </c>
      <c r="B76" s="196" t="s">
        <v>188</v>
      </c>
      <c r="C76" s="162">
        <f t="shared" si="2"/>
        <v>1350000</v>
      </c>
      <c r="D76" s="171"/>
      <c r="E76" s="162">
        <v>550000</v>
      </c>
      <c r="F76" s="171"/>
      <c r="G76" s="171">
        <v>800000</v>
      </c>
      <c r="H76" s="171"/>
    </row>
    <row r="77" spans="1:8" ht="19.5" customHeight="1">
      <c r="A77" s="173">
        <v>2130205</v>
      </c>
      <c r="B77" s="174" t="s">
        <v>189</v>
      </c>
      <c r="C77" s="162">
        <f t="shared" si="2"/>
        <v>700000</v>
      </c>
      <c r="D77" s="171"/>
      <c r="E77" s="171">
        <v>700000</v>
      </c>
      <c r="F77" s="171"/>
      <c r="G77" s="171"/>
      <c r="H77" s="171"/>
    </row>
    <row r="78" spans="1:8" ht="19.5" customHeight="1">
      <c r="A78" s="196" t="s">
        <v>226</v>
      </c>
      <c r="B78" s="196" t="s">
        <v>227</v>
      </c>
      <c r="C78" s="162">
        <f>SUM(D78:H78)</f>
        <v>44938</v>
      </c>
      <c r="D78" s="171"/>
      <c r="E78" s="171"/>
      <c r="F78" s="171"/>
      <c r="G78" s="171">
        <v>44938</v>
      </c>
      <c r="H78" s="171">
        <v>0</v>
      </c>
    </row>
    <row r="79" spans="1:8" ht="19.5" customHeight="1">
      <c r="A79" s="173">
        <v>2130234</v>
      </c>
      <c r="B79" s="174" t="s">
        <v>191</v>
      </c>
      <c r="C79" s="162">
        <f t="shared" si="2"/>
        <v>110000</v>
      </c>
      <c r="D79" s="171"/>
      <c r="E79" s="171">
        <v>50000</v>
      </c>
      <c r="F79" s="171"/>
      <c r="G79" s="171">
        <v>60000</v>
      </c>
      <c r="H79" s="171"/>
    </row>
    <row r="80" spans="1:8" ht="19.5" customHeight="1">
      <c r="A80" s="196" t="s">
        <v>194</v>
      </c>
      <c r="B80" s="196" t="s">
        <v>195</v>
      </c>
      <c r="C80" s="162">
        <f t="shared" si="2"/>
        <v>300000</v>
      </c>
      <c r="D80" s="171"/>
      <c r="E80" s="171">
        <v>300000</v>
      </c>
      <c r="F80" s="171"/>
      <c r="G80" s="171"/>
      <c r="H80" s="171"/>
    </row>
    <row r="81" spans="1:8" ht="19.5" customHeight="1">
      <c r="A81" s="196" t="s">
        <v>196</v>
      </c>
      <c r="B81" s="196" t="s">
        <v>197</v>
      </c>
      <c r="C81" s="162">
        <f t="shared" si="2"/>
        <v>300000</v>
      </c>
      <c r="D81" s="171"/>
      <c r="E81" s="171">
        <v>300000</v>
      </c>
      <c r="F81" s="171"/>
      <c r="G81" s="171"/>
      <c r="H81" s="171"/>
    </row>
    <row r="82" spans="1:8" ht="19.5" customHeight="1">
      <c r="A82" s="196" t="s">
        <v>198</v>
      </c>
      <c r="B82" s="196" t="s">
        <v>199</v>
      </c>
      <c r="C82" s="162">
        <f>SUM(D82:H82)</f>
        <v>65000</v>
      </c>
      <c r="D82" s="171"/>
      <c r="E82" s="171">
        <v>65000</v>
      </c>
      <c r="F82" s="171"/>
      <c r="G82" s="171">
        <v>0</v>
      </c>
      <c r="H82" s="171">
        <v>0</v>
      </c>
    </row>
    <row r="83" spans="1:8" ht="19.5" customHeight="1">
      <c r="A83" s="196" t="s">
        <v>424</v>
      </c>
      <c r="B83" s="196" t="s">
        <v>401</v>
      </c>
      <c r="C83" s="162">
        <f t="shared" si="2"/>
        <v>200000</v>
      </c>
      <c r="D83" s="171"/>
      <c r="E83" s="171"/>
      <c r="F83" s="171"/>
      <c r="G83" s="171">
        <v>200000</v>
      </c>
      <c r="H83" s="171"/>
    </row>
    <row r="84" spans="1:8" ht="19.5" customHeight="1">
      <c r="A84" s="196" t="s">
        <v>402</v>
      </c>
      <c r="B84" s="196" t="s">
        <v>403</v>
      </c>
      <c r="C84" s="162">
        <f t="shared" si="2"/>
        <v>250000</v>
      </c>
      <c r="D84" s="171"/>
      <c r="E84" s="171">
        <v>250000</v>
      </c>
      <c r="F84" s="171"/>
      <c r="G84" s="171"/>
      <c r="H84" s="171"/>
    </row>
    <row r="85" spans="1:8" ht="19.5" customHeight="1">
      <c r="A85" s="196" t="s">
        <v>201</v>
      </c>
      <c r="B85" s="196" t="s">
        <v>202</v>
      </c>
      <c r="C85" s="162">
        <f t="shared" si="2"/>
        <v>2920000</v>
      </c>
      <c r="D85" s="171">
        <v>950000</v>
      </c>
      <c r="E85" s="171"/>
      <c r="F85" s="171"/>
      <c r="G85" s="171">
        <v>1970000</v>
      </c>
      <c r="H85" s="171"/>
    </row>
    <row r="86" spans="1:8" ht="19.5" customHeight="1">
      <c r="A86" s="164" t="s">
        <v>204</v>
      </c>
      <c r="B86" s="164" t="s">
        <v>205</v>
      </c>
      <c r="C86" s="162">
        <f t="shared" si="2"/>
        <v>130566</v>
      </c>
      <c r="D86" s="171">
        <f>SUM(D87)</f>
        <v>0</v>
      </c>
      <c r="E86" s="171">
        <f>SUM(E87)</f>
        <v>30566</v>
      </c>
      <c r="F86" s="171">
        <f>SUM(F87)</f>
        <v>0</v>
      </c>
      <c r="G86" s="171">
        <f>SUM(G87)</f>
        <v>100000</v>
      </c>
      <c r="H86" s="171">
        <f>SUM(H87)</f>
        <v>0</v>
      </c>
    </row>
    <row r="87" spans="1:8" ht="19.5" customHeight="1">
      <c r="A87" s="196" t="s">
        <v>206</v>
      </c>
      <c r="B87" s="196" t="s">
        <v>207</v>
      </c>
      <c r="C87" s="162">
        <f t="shared" si="2"/>
        <v>130566</v>
      </c>
      <c r="D87" s="171"/>
      <c r="E87" s="171">
        <v>30566</v>
      </c>
      <c r="F87" s="171"/>
      <c r="G87" s="171">
        <v>100000</v>
      </c>
      <c r="H87" s="171"/>
    </row>
    <row r="88" spans="1:8" ht="19.5" customHeight="1">
      <c r="A88" s="164" t="s">
        <v>208</v>
      </c>
      <c r="B88" s="164" t="s">
        <v>209</v>
      </c>
      <c r="C88" s="162">
        <f t="shared" si="2"/>
        <v>1350000</v>
      </c>
      <c r="D88" s="171">
        <f>SUM(D89:D90)</f>
        <v>0</v>
      </c>
      <c r="E88" s="171">
        <f>SUM(E89:E90)</f>
        <v>0</v>
      </c>
      <c r="F88" s="171">
        <f>SUM(F89:F90)</f>
        <v>0</v>
      </c>
      <c r="G88" s="171">
        <f>SUM(G89:G90)</f>
        <v>1350000</v>
      </c>
      <c r="H88" s="171">
        <f>SUM(H89:H90)</f>
        <v>0</v>
      </c>
    </row>
    <row r="89" spans="1:8" ht="19.5" customHeight="1">
      <c r="A89" s="173">
        <v>2150599</v>
      </c>
      <c r="B89" s="174" t="s">
        <v>404</v>
      </c>
      <c r="C89" s="162">
        <f t="shared" si="2"/>
        <v>150000</v>
      </c>
      <c r="D89" s="171"/>
      <c r="E89" s="171"/>
      <c r="F89" s="171"/>
      <c r="G89" s="171">
        <v>150000</v>
      </c>
      <c r="H89" s="171"/>
    </row>
    <row r="90" spans="1:8" ht="19.5" customHeight="1">
      <c r="A90" s="173">
        <v>2150899</v>
      </c>
      <c r="B90" s="174" t="s">
        <v>210</v>
      </c>
      <c r="C90" s="162">
        <f t="shared" si="2"/>
        <v>1200000</v>
      </c>
      <c r="D90" s="162"/>
      <c r="E90" s="162"/>
      <c r="F90" s="162"/>
      <c r="G90" s="162">
        <v>1200000</v>
      </c>
      <c r="H90" s="162"/>
    </row>
    <row r="91" spans="1:8" ht="19.5" customHeight="1">
      <c r="A91" s="164" t="s">
        <v>211</v>
      </c>
      <c r="B91" s="164" t="s">
        <v>212</v>
      </c>
      <c r="C91" s="162">
        <f t="shared" si="2"/>
        <v>240000</v>
      </c>
      <c r="D91" s="171">
        <f>SUM(D92)</f>
        <v>0</v>
      </c>
      <c r="E91" s="171">
        <f>SUM(E92)</f>
        <v>0</v>
      </c>
      <c r="F91" s="171">
        <f>SUM(F92)</f>
        <v>0</v>
      </c>
      <c r="G91" s="171">
        <f>SUM(G92)</f>
        <v>240000</v>
      </c>
      <c r="H91" s="171">
        <f>SUM(H92)</f>
        <v>0</v>
      </c>
    </row>
    <row r="92" spans="1:8" ht="19.5" customHeight="1">
      <c r="A92" s="196" t="s">
        <v>213</v>
      </c>
      <c r="B92" s="196" t="s">
        <v>214</v>
      </c>
      <c r="C92" s="162">
        <f t="shared" si="2"/>
        <v>240000</v>
      </c>
      <c r="D92" s="162"/>
      <c r="E92" s="162"/>
      <c r="F92" s="162"/>
      <c r="G92" s="162">
        <v>240000</v>
      </c>
      <c r="H92" s="162"/>
    </row>
    <row r="93" spans="1:8" ht="19.5" customHeight="1">
      <c r="A93" s="164" t="s">
        <v>215</v>
      </c>
      <c r="B93" s="164" t="s">
        <v>216</v>
      </c>
      <c r="C93" s="162">
        <f t="shared" si="2"/>
        <v>900000</v>
      </c>
      <c r="D93" s="171">
        <f>SUM(D94)</f>
        <v>900000</v>
      </c>
      <c r="E93" s="171">
        <f>SUM(E94)</f>
        <v>0</v>
      </c>
      <c r="F93" s="171">
        <f>SUM(F94)</f>
        <v>0</v>
      </c>
      <c r="G93" s="171">
        <f>SUM(G94)</f>
        <v>0</v>
      </c>
      <c r="H93" s="171">
        <f>SUM(H94)</f>
        <v>0</v>
      </c>
    </row>
    <row r="94" spans="1:8" ht="19.5" customHeight="1">
      <c r="A94" s="173">
        <v>2210201</v>
      </c>
      <c r="B94" s="174" t="s">
        <v>217</v>
      </c>
      <c r="C94" s="162">
        <f t="shared" si="2"/>
        <v>900000</v>
      </c>
      <c r="D94" s="171">
        <v>900000</v>
      </c>
      <c r="E94" s="171"/>
      <c r="F94" s="171"/>
      <c r="G94" s="171"/>
      <c r="H94" s="171"/>
    </row>
    <row r="95" spans="1:8" ht="19.5" customHeight="1">
      <c r="A95" s="198">
        <v>224</v>
      </c>
      <c r="B95" s="199" t="s">
        <v>405</v>
      </c>
      <c r="C95" s="162">
        <f t="shared" si="2"/>
        <v>213600</v>
      </c>
      <c r="D95" s="162">
        <f>SUM(D96)</f>
        <v>0</v>
      </c>
      <c r="E95" s="162">
        <f>SUM(E96)</f>
        <v>0</v>
      </c>
      <c r="F95" s="162">
        <f>SUM(F96)</f>
        <v>0</v>
      </c>
      <c r="G95" s="162">
        <f>SUM(G96)</f>
        <v>213600</v>
      </c>
      <c r="H95" s="162">
        <f>SUM(H96)</f>
        <v>0</v>
      </c>
    </row>
    <row r="96" spans="1:8" ht="19.5" customHeight="1">
      <c r="A96" s="173">
        <v>2240699</v>
      </c>
      <c r="B96" s="174" t="s">
        <v>406</v>
      </c>
      <c r="C96" s="162">
        <f t="shared" si="2"/>
        <v>213600</v>
      </c>
      <c r="D96" s="171"/>
      <c r="E96" s="171"/>
      <c r="F96" s="171"/>
      <c r="G96" s="171">
        <v>213600</v>
      </c>
      <c r="H96" s="171"/>
    </row>
    <row r="97" spans="1:8" ht="19.5" customHeight="1">
      <c r="A97" s="164" t="s">
        <v>218</v>
      </c>
      <c r="B97" s="164" t="s">
        <v>219</v>
      </c>
      <c r="C97" s="162">
        <f t="shared" si="2"/>
        <v>580000</v>
      </c>
      <c r="D97" s="171">
        <f>SUM(D98:D100)</f>
        <v>0</v>
      </c>
      <c r="E97" s="171">
        <f>SUM(E98:E100)</f>
        <v>580000</v>
      </c>
      <c r="F97" s="171">
        <f>SUM(F98:F100)</f>
        <v>0</v>
      </c>
      <c r="G97" s="171">
        <f>SUM(G98:G100)</f>
        <v>0</v>
      </c>
      <c r="H97" s="171">
        <f>SUM(H98:H100)</f>
        <v>0</v>
      </c>
    </row>
    <row r="98" spans="1:8" ht="19.5" customHeight="1">
      <c r="A98" s="196" t="s">
        <v>407</v>
      </c>
      <c r="B98" s="200" t="s">
        <v>411</v>
      </c>
      <c r="C98" s="162">
        <f t="shared" si="2"/>
        <v>80000</v>
      </c>
      <c r="D98" s="162"/>
      <c r="E98" s="162">
        <v>80000</v>
      </c>
      <c r="F98" s="162"/>
      <c r="G98" s="162"/>
      <c r="H98" s="162"/>
    </row>
    <row r="99" spans="1:8" ht="19.5" customHeight="1">
      <c r="A99" s="173">
        <v>2296002</v>
      </c>
      <c r="B99" s="174" t="s">
        <v>220</v>
      </c>
      <c r="C99" s="162">
        <f t="shared" si="2"/>
        <v>200000</v>
      </c>
      <c r="D99" s="171"/>
      <c r="E99" s="171">
        <v>200000</v>
      </c>
      <c r="F99" s="171"/>
      <c r="G99" s="171"/>
      <c r="H99" s="171"/>
    </row>
    <row r="100" spans="1:8" ht="19.5" customHeight="1">
      <c r="A100" s="173">
        <v>2296003</v>
      </c>
      <c r="B100" s="174" t="s">
        <v>221</v>
      </c>
      <c r="C100" s="162">
        <f t="shared" si="2"/>
        <v>300000</v>
      </c>
      <c r="D100" s="162"/>
      <c r="E100" s="162">
        <v>300000</v>
      </c>
      <c r="F100" s="162"/>
      <c r="G100" s="162"/>
      <c r="H100" s="162"/>
    </row>
    <row r="101" spans="1:8" ht="19.5" customHeight="1">
      <c r="A101" s="196"/>
      <c r="B101" s="196"/>
      <c r="C101" s="162"/>
      <c r="D101" s="171"/>
      <c r="E101" s="171"/>
      <c r="F101" s="171"/>
      <c r="G101" s="171"/>
      <c r="H101" s="171"/>
    </row>
    <row r="102" spans="1:8" ht="19.5" customHeight="1">
      <c r="A102" s="173"/>
      <c r="B102" s="174"/>
      <c r="C102" s="162"/>
      <c r="D102" s="171"/>
      <c r="E102" s="171"/>
      <c r="F102" s="171"/>
      <c r="G102" s="171"/>
      <c r="H102" s="171"/>
    </row>
    <row r="103" spans="1:8" ht="19.5" customHeight="1">
      <c r="A103" s="196"/>
      <c r="B103" s="196"/>
      <c r="C103" s="162"/>
      <c r="D103" s="171"/>
      <c r="E103" s="171"/>
      <c r="F103" s="171"/>
      <c r="G103" s="171"/>
      <c r="H103" s="171"/>
    </row>
  </sheetData>
  <sheetProtection formatCells="0" formatColumns="0" formatRows="0"/>
  <autoFilter ref="A1:A103"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1811023622047245" right="0.11811023622047245" top="0.1968503937007874" bottom="0.1968503937007874" header="0.5118110236220472" footer="0.5118110236220472"/>
  <pageSetup blackAndWhite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</cols>
  <sheetData>
    <row r="1" spans="1:6" ht="10.5" customHeight="1">
      <c r="A1" s="1"/>
      <c r="B1" s="1"/>
      <c r="C1" s="1"/>
      <c r="D1" s="1"/>
      <c r="E1" s="1"/>
      <c r="F1" s="2" t="s">
        <v>7</v>
      </c>
    </row>
    <row r="2" spans="1:6" ht="16.5" customHeight="1">
      <c r="A2" s="220" t="s">
        <v>11</v>
      </c>
      <c r="B2" s="220"/>
      <c r="C2" s="220"/>
      <c r="D2" s="220"/>
      <c r="E2" s="220"/>
      <c r="F2" s="220"/>
    </row>
    <row r="3" spans="1:6" ht="17.25" customHeight="1">
      <c r="A3" s="258" t="s">
        <v>435</v>
      </c>
      <c r="B3" s="1"/>
      <c r="C3" s="1"/>
      <c r="D3" s="1"/>
      <c r="E3" s="1"/>
      <c r="F3" s="2" t="s">
        <v>6</v>
      </c>
    </row>
    <row r="4" spans="1:6" ht="18.75" customHeight="1">
      <c r="A4" s="207" t="s">
        <v>47</v>
      </c>
      <c r="B4" s="207"/>
      <c r="C4" s="207" t="s">
        <v>34</v>
      </c>
      <c r="D4" s="207"/>
      <c r="E4" s="207"/>
      <c r="F4" s="207"/>
    </row>
    <row r="5" spans="1:6" ht="18.75" customHeight="1">
      <c r="A5" s="4" t="s">
        <v>5</v>
      </c>
      <c r="B5" s="5" t="s">
        <v>31</v>
      </c>
      <c r="C5" s="3" t="s">
        <v>5</v>
      </c>
      <c r="D5" s="3" t="s">
        <v>18</v>
      </c>
      <c r="E5" s="5" t="s">
        <v>58</v>
      </c>
      <c r="F5" s="5" t="s">
        <v>72</v>
      </c>
    </row>
    <row r="6" spans="1:6" s="20" customFormat="1" ht="18.75" customHeight="1">
      <c r="A6" s="14" t="s">
        <v>65</v>
      </c>
      <c r="B6" s="24">
        <f>SUM(B7:B8)</f>
        <v>33442604</v>
      </c>
      <c r="C6" s="146" t="s">
        <v>27</v>
      </c>
      <c r="D6" s="25">
        <f>SUM(D7:D25)</f>
        <v>33442604.1</v>
      </c>
      <c r="E6" s="29">
        <f>SUM(E7:E25)</f>
        <v>29262726.1</v>
      </c>
      <c r="F6" s="29">
        <f>SUM(F7:F25)</f>
        <v>4179878</v>
      </c>
    </row>
    <row r="7" spans="1:6" s="20" customFormat="1" ht="18.75" customHeight="1">
      <c r="A7" s="14" t="s">
        <v>28</v>
      </c>
      <c r="B7" s="24">
        <v>29262726</v>
      </c>
      <c r="C7" s="146" t="s">
        <v>4</v>
      </c>
      <c r="D7" s="25">
        <f>SUM(E7:F7)</f>
        <v>12933914</v>
      </c>
      <c r="E7" s="55">
        <v>12933914</v>
      </c>
      <c r="F7" s="18">
        <v>0</v>
      </c>
    </row>
    <row r="8" spans="1:6" s="20" customFormat="1" ht="18.75" customHeight="1">
      <c r="A8" s="14" t="s">
        <v>70</v>
      </c>
      <c r="B8" s="23">
        <v>4179878</v>
      </c>
      <c r="C8" s="146" t="s">
        <v>22</v>
      </c>
      <c r="D8" s="25">
        <f aca="true" t="shared" si="0" ref="D8:D27">SUM(E8:F8)</f>
        <v>0</v>
      </c>
      <c r="E8" s="17">
        <v>0</v>
      </c>
      <c r="F8" s="18">
        <v>0</v>
      </c>
    </row>
    <row r="9" spans="1:6" s="20" customFormat="1" ht="18.75" customHeight="1">
      <c r="A9" s="14"/>
      <c r="B9" s="21"/>
      <c r="C9" s="22" t="s">
        <v>29</v>
      </c>
      <c r="D9" s="17">
        <f t="shared" si="0"/>
        <v>90000</v>
      </c>
      <c r="E9" s="55">
        <v>90000</v>
      </c>
      <c r="F9" s="18">
        <v>0</v>
      </c>
    </row>
    <row r="10" spans="1:6" s="20" customFormat="1" ht="18.75" customHeight="1">
      <c r="A10" s="14"/>
      <c r="B10" s="21"/>
      <c r="C10" s="16" t="s">
        <v>69</v>
      </c>
      <c r="D10" s="17">
        <f t="shared" si="0"/>
        <v>30000</v>
      </c>
      <c r="E10" s="55">
        <v>30000</v>
      </c>
      <c r="F10" s="18">
        <v>0</v>
      </c>
    </row>
    <row r="11" spans="1:6" s="20" customFormat="1" ht="18.75" customHeight="1">
      <c r="A11" s="14"/>
      <c r="B11" s="21"/>
      <c r="C11" s="16" t="s">
        <v>56</v>
      </c>
      <c r="D11" s="17">
        <f t="shared" si="0"/>
        <v>100000</v>
      </c>
      <c r="E11" s="55">
        <v>100000</v>
      </c>
      <c r="F11" s="18">
        <v>0</v>
      </c>
    </row>
    <row r="12" spans="1:6" s="20" customFormat="1" ht="18.75" customHeight="1">
      <c r="A12" s="14" t="s">
        <v>30</v>
      </c>
      <c r="B12" s="15"/>
      <c r="C12" s="16" t="s">
        <v>46</v>
      </c>
      <c r="D12" s="17">
        <f t="shared" si="0"/>
        <v>131000</v>
      </c>
      <c r="E12" s="55">
        <v>131000</v>
      </c>
      <c r="F12" s="18">
        <v>0</v>
      </c>
    </row>
    <row r="13" spans="1:6" s="20" customFormat="1" ht="18.75" customHeight="1">
      <c r="A13" s="14" t="s">
        <v>28</v>
      </c>
      <c r="B13" s="15"/>
      <c r="C13" s="16" t="s">
        <v>42</v>
      </c>
      <c r="D13" s="17">
        <f t="shared" si="0"/>
        <v>2136750</v>
      </c>
      <c r="E13" s="55">
        <v>2036750</v>
      </c>
      <c r="F13" s="18">
        <v>100000</v>
      </c>
    </row>
    <row r="14" spans="1:6" s="20" customFormat="1" ht="18.75" customHeight="1">
      <c r="A14" s="14" t="s">
        <v>70</v>
      </c>
      <c r="B14" s="15"/>
      <c r="C14" s="16" t="s">
        <v>59</v>
      </c>
      <c r="D14" s="17">
        <f t="shared" si="0"/>
        <v>1697758</v>
      </c>
      <c r="E14" s="55">
        <v>1697758</v>
      </c>
      <c r="F14" s="18">
        <v>0</v>
      </c>
    </row>
    <row r="15" spans="1:6" s="20" customFormat="1" ht="18.75" customHeight="1">
      <c r="A15" s="14"/>
      <c r="B15" s="15"/>
      <c r="C15" s="16" t="s">
        <v>61</v>
      </c>
      <c r="D15" s="17">
        <f t="shared" si="0"/>
        <v>2539200</v>
      </c>
      <c r="E15" s="55">
        <v>2539200</v>
      </c>
      <c r="F15" s="18">
        <v>0</v>
      </c>
    </row>
    <row r="16" spans="1:6" s="20" customFormat="1" ht="18.75" customHeight="1">
      <c r="A16" s="14"/>
      <c r="B16" s="15"/>
      <c r="C16" s="16" t="s">
        <v>66</v>
      </c>
      <c r="D16" s="17">
        <f t="shared" si="0"/>
        <v>3949878</v>
      </c>
      <c r="E16" s="55">
        <v>450000</v>
      </c>
      <c r="F16" s="18">
        <v>3499878</v>
      </c>
    </row>
    <row r="17" spans="1:6" s="20" customFormat="1" ht="18.75" customHeight="1">
      <c r="A17" s="14"/>
      <c r="B17" s="15"/>
      <c r="C17" s="16" t="s">
        <v>9</v>
      </c>
      <c r="D17" s="17">
        <f t="shared" si="0"/>
        <v>6519938.1</v>
      </c>
      <c r="E17" s="55">
        <v>6519938.1</v>
      </c>
      <c r="F17" s="18">
        <v>0</v>
      </c>
    </row>
    <row r="18" spans="1:6" s="20" customFormat="1" ht="18.75" customHeight="1">
      <c r="A18" s="14"/>
      <c r="B18" s="15"/>
      <c r="C18" s="16" t="s">
        <v>57</v>
      </c>
      <c r="D18" s="17">
        <f t="shared" si="0"/>
        <v>130566</v>
      </c>
      <c r="E18" s="55">
        <v>130566</v>
      </c>
      <c r="F18" s="18">
        <v>0</v>
      </c>
    </row>
    <row r="19" spans="1:6" s="20" customFormat="1" ht="18.75" customHeight="1">
      <c r="A19" s="14"/>
      <c r="B19" s="15"/>
      <c r="C19" s="16" t="s">
        <v>68</v>
      </c>
      <c r="D19" s="17">
        <f t="shared" si="0"/>
        <v>1350000</v>
      </c>
      <c r="E19" s="55">
        <v>1350000</v>
      </c>
      <c r="F19" s="18">
        <v>0</v>
      </c>
    </row>
    <row r="20" spans="1:6" s="20" customFormat="1" ht="18.75" customHeight="1">
      <c r="A20" s="14"/>
      <c r="B20" s="15"/>
      <c r="C20" s="16" t="s">
        <v>26</v>
      </c>
      <c r="D20" s="17">
        <f t="shared" si="0"/>
        <v>240000</v>
      </c>
      <c r="E20" s="55">
        <v>240000</v>
      </c>
      <c r="F20" s="18">
        <v>0</v>
      </c>
    </row>
    <row r="21" spans="1:6" s="20" customFormat="1" ht="18.75" customHeight="1">
      <c r="A21" s="14"/>
      <c r="B21" s="15"/>
      <c r="C21" s="16" t="s">
        <v>64</v>
      </c>
      <c r="D21" s="17">
        <f t="shared" si="0"/>
        <v>0</v>
      </c>
      <c r="E21" s="17">
        <v>0</v>
      </c>
      <c r="F21" s="18">
        <v>0</v>
      </c>
    </row>
    <row r="22" spans="1:6" s="20" customFormat="1" ht="18.75" customHeight="1">
      <c r="A22" s="14"/>
      <c r="B22" s="15"/>
      <c r="C22" s="16" t="s">
        <v>8</v>
      </c>
      <c r="D22" s="17">
        <f t="shared" si="0"/>
        <v>0</v>
      </c>
      <c r="E22" s="17">
        <v>0</v>
      </c>
      <c r="F22" s="18">
        <v>0</v>
      </c>
    </row>
    <row r="23" spans="1:6" s="20" customFormat="1" ht="18.75" customHeight="1">
      <c r="A23" s="14"/>
      <c r="B23" s="15"/>
      <c r="C23" s="16" t="s">
        <v>2</v>
      </c>
      <c r="D23" s="17">
        <f t="shared" si="0"/>
        <v>800000</v>
      </c>
      <c r="E23" s="55">
        <v>800000</v>
      </c>
      <c r="F23" s="18">
        <v>0</v>
      </c>
    </row>
    <row r="24" spans="1:6" s="20" customFormat="1" ht="18.75" customHeight="1">
      <c r="A24" s="14"/>
      <c r="B24" s="15"/>
      <c r="C24" s="145" t="s">
        <v>413</v>
      </c>
      <c r="D24" s="17">
        <f t="shared" si="0"/>
        <v>213600</v>
      </c>
      <c r="E24" s="55">
        <v>213600</v>
      </c>
      <c r="F24" s="18">
        <v>0</v>
      </c>
    </row>
    <row r="25" spans="1:6" s="20" customFormat="1" ht="18.75" customHeight="1">
      <c r="A25" s="14"/>
      <c r="B25" s="15"/>
      <c r="C25" s="144" t="s">
        <v>414</v>
      </c>
      <c r="D25" s="25">
        <f t="shared" si="0"/>
        <v>580000</v>
      </c>
      <c r="E25" s="55"/>
      <c r="F25" s="18">
        <v>580000</v>
      </c>
    </row>
    <row r="26" spans="1:6" s="20" customFormat="1" ht="18.75" customHeight="1">
      <c r="A26" s="14"/>
      <c r="B26" s="15"/>
      <c r="C26" s="16" t="s">
        <v>54</v>
      </c>
      <c r="D26" s="25">
        <f t="shared" si="0"/>
        <v>0</v>
      </c>
      <c r="E26" s="40"/>
      <c r="F26" s="26"/>
    </row>
    <row r="27" spans="1:6" s="20" customFormat="1" ht="18.75" customHeight="1">
      <c r="A27" s="27" t="s">
        <v>73</v>
      </c>
      <c r="B27" s="23">
        <f>SUM(B6,B12)</f>
        <v>33442604</v>
      </c>
      <c r="C27" s="28" t="s">
        <v>15</v>
      </c>
      <c r="D27" s="25">
        <f t="shared" si="0"/>
        <v>33442604.1</v>
      </c>
      <c r="E27" s="25">
        <f>SUM(E6,E26)</f>
        <v>29262726.1</v>
      </c>
      <c r="F27" s="29">
        <f>SUM(F6,F26)</f>
        <v>4179878</v>
      </c>
    </row>
    <row r="28" spans="2:6" ht="18.75" customHeight="1">
      <c r="B28" s="6"/>
      <c r="D28" s="6"/>
      <c r="E28" s="6"/>
      <c r="F28" s="6"/>
    </row>
    <row r="29" spans="2:6" ht="18.75" customHeight="1">
      <c r="B29" s="6"/>
      <c r="C29" s="6"/>
      <c r="D29" s="6"/>
      <c r="E29" s="6"/>
      <c r="F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39370078740157477" right="0.39370078740157477" top="0.7874015748031495" bottom="0.19685039370078738" header="0.4999999924907534" footer="0.499999992490753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9" style="6" customWidth="1"/>
    <col min="2" max="2" width="37.66015625" style="6" customWidth="1"/>
    <col min="3" max="3" width="18.66015625" style="6" customWidth="1"/>
    <col min="4" max="4" width="18.83203125" style="6" customWidth="1"/>
    <col min="5" max="5" width="21.16015625" style="6" customWidth="1"/>
    <col min="6" max="6" width="16.5" style="6" customWidth="1"/>
    <col min="7" max="7" width="19.16015625" style="6" customWidth="1"/>
    <col min="8" max="8" width="20.83203125" style="6" customWidth="1"/>
    <col min="9" max="9" width="12.66015625" style="6" customWidth="1"/>
    <col min="10" max="10" width="16" style="6" customWidth="1"/>
    <col min="11" max="11" width="13.16015625" style="6" customWidth="1"/>
    <col min="12" max="12" width="0.4921875" style="6" customWidth="1"/>
    <col min="13" max="16384" width="9.16015625" style="6" customWidth="1"/>
  </cols>
  <sheetData>
    <row r="1" ht="17.25" customHeight="1">
      <c r="K1" s="66" t="s">
        <v>228</v>
      </c>
    </row>
    <row r="2" spans="1:12" ht="18" customHeight="1">
      <c r="A2" s="223" t="s">
        <v>229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67"/>
    </row>
    <row r="3" spans="1:12" ht="18" customHeight="1">
      <c r="A3" s="254" t="s">
        <v>432</v>
      </c>
      <c r="B3" s="224"/>
      <c r="C3" s="224"/>
      <c r="D3" s="68"/>
      <c r="E3" s="68"/>
      <c r="F3" s="68"/>
      <c r="G3" s="68"/>
      <c r="H3" s="68"/>
      <c r="I3" s="68"/>
      <c r="J3" s="225" t="s">
        <v>6</v>
      </c>
      <c r="K3" s="225"/>
      <c r="L3" s="52"/>
    </row>
    <row r="4" spans="1:12" ht="19.5" customHeight="1">
      <c r="A4" s="226" t="s">
        <v>25</v>
      </c>
      <c r="B4" s="222" t="s">
        <v>55</v>
      </c>
      <c r="C4" s="221" t="s">
        <v>24</v>
      </c>
      <c r="D4" s="222" t="s">
        <v>10</v>
      </c>
      <c r="E4" s="222"/>
      <c r="F4" s="222"/>
      <c r="G4" s="222"/>
      <c r="H4" s="222" t="s">
        <v>41</v>
      </c>
      <c r="I4" s="222" t="s">
        <v>60</v>
      </c>
      <c r="J4" s="221" t="s">
        <v>43</v>
      </c>
      <c r="K4" s="221" t="s">
        <v>13</v>
      </c>
      <c r="L4" s="69"/>
    </row>
    <row r="5" spans="1:12" ht="31.5" customHeight="1">
      <c r="A5" s="226"/>
      <c r="B5" s="222"/>
      <c r="C5" s="222"/>
      <c r="D5" s="36" t="s">
        <v>38</v>
      </c>
      <c r="E5" s="36" t="s">
        <v>37</v>
      </c>
      <c r="F5" s="36" t="s">
        <v>45</v>
      </c>
      <c r="G5" s="36" t="s">
        <v>3</v>
      </c>
      <c r="H5" s="222"/>
      <c r="I5" s="222"/>
      <c r="J5" s="222"/>
      <c r="K5" s="222"/>
      <c r="L5" s="69"/>
    </row>
    <row r="6" spans="1:12" ht="17.25" customHeight="1">
      <c r="A6" s="36" t="s">
        <v>49</v>
      </c>
      <c r="B6" s="36" t="s">
        <v>17</v>
      </c>
      <c r="C6" s="7" t="s">
        <v>53</v>
      </c>
      <c r="D6" s="7" t="s">
        <v>36</v>
      </c>
      <c r="E6" s="7" t="s">
        <v>20</v>
      </c>
      <c r="F6" s="7" t="s">
        <v>1</v>
      </c>
      <c r="G6" s="7" t="s">
        <v>52</v>
      </c>
      <c r="H6" s="7" t="s">
        <v>35</v>
      </c>
      <c r="I6" s="7" t="s">
        <v>21</v>
      </c>
      <c r="J6" s="7" t="s">
        <v>0</v>
      </c>
      <c r="K6" s="7" t="s">
        <v>51</v>
      </c>
      <c r="L6" s="70"/>
    </row>
    <row r="7" spans="1:12" ht="19.5" customHeight="1">
      <c r="A7" s="71"/>
      <c r="B7" s="72" t="s">
        <v>18</v>
      </c>
      <c r="C7" s="55">
        <f aca="true" t="shared" si="0" ref="C7:K7">SUM(C8,C24,C27,C29,C31,C35,C51,C58,C64,C67,C81,C83,C86,C88,C90)</f>
        <v>53761209</v>
      </c>
      <c r="D7" s="55">
        <f t="shared" si="0"/>
        <v>23718305</v>
      </c>
      <c r="E7" s="55">
        <f t="shared" si="0"/>
        <v>12182675</v>
      </c>
      <c r="F7" s="55">
        <f t="shared" si="0"/>
        <v>9275630</v>
      </c>
      <c r="G7" s="55">
        <f t="shared" si="0"/>
        <v>2260000</v>
      </c>
      <c r="H7" s="55">
        <f t="shared" si="0"/>
        <v>14651366</v>
      </c>
      <c r="I7" s="55">
        <f t="shared" si="0"/>
        <v>0</v>
      </c>
      <c r="J7" s="55">
        <f t="shared" si="0"/>
        <v>15391538</v>
      </c>
      <c r="K7" s="55">
        <f t="shared" si="0"/>
        <v>0</v>
      </c>
      <c r="L7" s="8"/>
    </row>
    <row r="8" spans="1:12" ht="19.5" customHeight="1">
      <c r="A8" s="56" t="s">
        <v>103</v>
      </c>
      <c r="B8" s="56" t="s">
        <v>104</v>
      </c>
      <c r="C8" s="55">
        <f>SUM(D8,H8,I8,J8,K8)</f>
        <v>21318474</v>
      </c>
      <c r="D8" s="55">
        <f>SUM(D9:D23)</f>
        <v>19909874</v>
      </c>
      <c r="E8" s="55">
        <f aca="true" t="shared" si="1" ref="E8:K8">SUM(E9:E23)</f>
        <v>9506244</v>
      </c>
      <c r="F8" s="55">
        <f t="shared" si="1"/>
        <v>9275630</v>
      </c>
      <c r="G8" s="55">
        <f t="shared" si="1"/>
        <v>1128000</v>
      </c>
      <c r="H8" s="55">
        <f t="shared" si="1"/>
        <v>776600</v>
      </c>
      <c r="I8" s="55">
        <f t="shared" si="1"/>
        <v>0</v>
      </c>
      <c r="J8" s="55">
        <f t="shared" si="1"/>
        <v>632000</v>
      </c>
      <c r="K8" s="55">
        <f t="shared" si="1"/>
        <v>0</v>
      </c>
      <c r="L8" s="8"/>
    </row>
    <row r="9" spans="1:11" ht="19.5" customHeight="1">
      <c r="A9" s="54" t="s">
        <v>105</v>
      </c>
      <c r="B9" s="54" t="s">
        <v>106</v>
      </c>
      <c r="C9" s="55">
        <f aca="true" t="shared" si="2" ref="C9:C72">SUM(D9,H9,I9,J9,K9)</f>
        <v>10000</v>
      </c>
      <c r="D9" s="55">
        <f aca="true" t="shared" si="3" ref="D9:D72">SUM(E9:G9)</f>
        <v>0</v>
      </c>
      <c r="E9" s="57"/>
      <c r="F9" s="64"/>
      <c r="G9" s="57"/>
      <c r="H9" s="64">
        <v>10000</v>
      </c>
      <c r="I9" s="57"/>
      <c r="J9" s="64"/>
      <c r="K9" s="57"/>
    </row>
    <row r="10" spans="1:11" ht="19.5" customHeight="1">
      <c r="A10" s="54" t="s">
        <v>107</v>
      </c>
      <c r="B10" s="54" t="s">
        <v>108</v>
      </c>
      <c r="C10" s="55">
        <f t="shared" si="2"/>
        <v>70500</v>
      </c>
      <c r="D10" s="55">
        <f t="shared" si="3"/>
        <v>10500</v>
      </c>
      <c r="E10" s="57"/>
      <c r="F10" s="64">
        <v>10500</v>
      </c>
      <c r="G10" s="57"/>
      <c r="H10" s="64">
        <v>60000</v>
      </c>
      <c r="I10" s="57"/>
      <c r="J10" s="64"/>
      <c r="K10" s="57"/>
    </row>
    <row r="11" spans="1:11" ht="19.5" customHeight="1">
      <c r="A11" s="54" t="s">
        <v>76</v>
      </c>
      <c r="B11" s="54" t="s">
        <v>109</v>
      </c>
      <c r="C11" s="55">
        <f t="shared" si="2"/>
        <v>14534144</v>
      </c>
      <c r="D11" s="55">
        <f t="shared" si="3"/>
        <v>14534144</v>
      </c>
      <c r="E11" s="64">
        <v>9506244</v>
      </c>
      <c r="F11" s="57">
        <v>5027900</v>
      </c>
      <c r="G11" s="57"/>
      <c r="H11" s="64"/>
      <c r="I11" s="57"/>
      <c r="J11" s="64"/>
      <c r="K11" s="57"/>
    </row>
    <row r="12" spans="1:11" ht="19.5" customHeight="1">
      <c r="A12" s="54" t="s">
        <v>110</v>
      </c>
      <c r="B12" s="54" t="s">
        <v>111</v>
      </c>
      <c r="C12" s="55">
        <f t="shared" si="2"/>
        <v>4945000</v>
      </c>
      <c r="D12" s="55">
        <f t="shared" si="3"/>
        <v>4945000</v>
      </c>
      <c r="E12" s="57"/>
      <c r="F12" s="64">
        <v>4222830</v>
      </c>
      <c r="G12" s="57">
        <v>722170</v>
      </c>
      <c r="H12" s="64"/>
      <c r="I12" s="57"/>
      <c r="J12" s="64"/>
      <c r="K12" s="57"/>
    </row>
    <row r="13" spans="1:11" ht="19.5" customHeight="1">
      <c r="A13" s="54" t="s">
        <v>112</v>
      </c>
      <c r="B13" s="54" t="s">
        <v>113</v>
      </c>
      <c r="C13" s="55">
        <f t="shared" si="2"/>
        <v>253000</v>
      </c>
      <c r="D13" s="55">
        <f t="shared" si="3"/>
        <v>0</v>
      </c>
      <c r="E13" s="57"/>
      <c r="F13" s="57"/>
      <c r="G13" s="57"/>
      <c r="H13" s="64">
        <v>253000</v>
      </c>
      <c r="I13" s="57"/>
      <c r="J13" s="64"/>
      <c r="K13" s="57"/>
    </row>
    <row r="14" spans="1:11" ht="19.5" customHeight="1">
      <c r="A14" s="54" t="s">
        <v>114</v>
      </c>
      <c r="B14" s="54" t="s">
        <v>115</v>
      </c>
      <c r="C14" s="55">
        <f t="shared" si="2"/>
        <v>405830</v>
      </c>
      <c r="D14" s="55">
        <f t="shared" si="3"/>
        <v>405830</v>
      </c>
      <c r="E14" s="57"/>
      <c r="F14" s="64"/>
      <c r="G14" s="57">
        <v>405830</v>
      </c>
      <c r="H14" s="64"/>
      <c r="I14" s="57"/>
      <c r="J14" s="64"/>
      <c r="K14" s="57"/>
    </row>
    <row r="15" spans="1:11" ht="19.5" customHeight="1">
      <c r="A15" s="54" t="s">
        <v>116</v>
      </c>
      <c r="B15" s="54" t="s">
        <v>117</v>
      </c>
      <c r="C15" s="55">
        <f t="shared" si="2"/>
        <v>130000</v>
      </c>
      <c r="D15" s="55">
        <f t="shared" si="3"/>
        <v>0</v>
      </c>
      <c r="E15" s="57"/>
      <c r="F15" s="64"/>
      <c r="G15" s="57"/>
      <c r="H15" s="64"/>
      <c r="I15" s="57"/>
      <c r="J15" s="64">
        <v>130000</v>
      </c>
      <c r="K15" s="57"/>
    </row>
    <row r="16" spans="1:11" ht="19.5" customHeight="1">
      <c r="A16" s="54" t="s">
        <v>118</v>
      </c>
      <c r="B16" s="54" t="s">
        <v>119</v>
      </c>
      <c r="C16" s="55">
        <f t="shared" si="2"/>
        <v>100000</v>
      </c>
      <c r="D16" s="55">
        <f t="shared" si="3"/>
        <v>0</v>
      </c>
      <c r="E16" s="57"/>
      <c r="F16" s="57"/>
      <c r="G16" s="57"/>
      <c r="H16" s="64">
        <v>100000</v>
      </c>
      <c r="I16" s="57"/>
      <c r="J16" s="64"/>
      <c r="K16" s="57"/>
    </row>
    <row r="17" spans="1:11" ht="19.5" customHeight="1">
      <c r="A17" s="136" t="s">
        <v>374</v>
      </c>
      <c r="B17" s="136" t="s">
        <v>375</v>
      </c>
      <c r="C17" s="55">
        <f t="shared" si="2"/>
        <v>100000</v>
      </c>
      <c r="D17" s="55">
        <f t="shared" si="3"/>
        <v>0</v>
      </c>
      <c r="E17" s="57"/>
      <c r="F17" s="57"/>
      <c r="G17" s="57"/>
      <c r="H17" s="64">
        <v>100000</v>
      </c>
      <c r="I17" s="57"/>
      <c r="J17" s="64"/>
      <c r="K17" s="57"/>
    </row>
    <row r="18" spans="1:11" ht="19.5" customHeight="1">
      <c r="A18" s="54" t="s">
        <v>120</v>
      </c>
      <c r="B18" s="54" t="s">
        <v>121</v>
      </c>
      <c r="C18" s="55">
        <f t="shared" si="2"/>
        <v>40000</v>
      </c>
      <c r="D18" s="55">
        <f t="shared" si="3"/>
        <v>0</v>
      </c>
      <c r="E18" s="57"/>
      <c r="F18" s="57"/>
      <c r="G18" s="57"/>
      <c r="H18" s="64"/>
      <c r="I18" s="57"/>
      <c r="J18" s="64">
        <v>40000</v>
      </c>
      <c r="K18" s="57"/>
    </row>
    <row r="19" spans="1:11" ht="19.5" customHeight="1">
      <c r="A19" s="54" t="s">
        <v>122</v>
      </c>
      <c r="B19" s="54" t="s">
        <v>123</v>
      </c>
      <c r="C19" s="55">
        <f t="shared" si="2"/>
        <v>200000</v>
      </c>
      <c r="D19" s="55">
        <f t="shared" si="3"/>
        <v>0</v>
      </c>
      <c r="E19" s="57"/>
      <c r="F19" s="57"/>
      <c r="G19" s="57"/>
      <c r="H19" s="64">
        <v>200000</v>
      </c>
      <c r="I19" s="57"/>
      <c r="J19" s="64"/>
      <c r="K19" s="57"/>
    </row>
    <row r="20" spans="1:11" ht="19.5" customHeight="1">
      <c r="A20" s="54" t="s">
        <v>124</v>
      </c>
      <c r="B20" s="54" t="s">
        <v>125</v>
      </c>
      <c r="C20" s="55">
        <f t="shared" si="2"/>
        <v>50000</v>
      </c>
      <c r="D20" s="55">
        <f t="shared" si="3"/>
        <v>0</v>
      </c>
      <c r="E20" s="57"/>
      <c r="F20" s="57"/>
      <c r="G20" s="57"/>
      <c r="H20" s="64"/>
      <c r="I20" s="57"/>
      <c r="J20" s="64">
        <v>50000</v>
      </c>
      <c r="K20" s="57"/>
    </row>
    <row r="21" spans="1:11" ht="19.5" customHeight="1">
      <c r="A21" s="136" t="s">
        <v>376</v>
      </c>
      <c r="B21" s="136" t="s">
        <v>377</v>
      </c>
      <c r="C21" s="55">
        <f t="shared" si="2"/>
        <v>200000</v>
      </c>
      <c r="D21" s="55">
        <f t="shared" si="3"/>
        <v>0</v>
      </c>
      <c r="E21" s="57"/>
      <c r="F21" s="57"/>
      <c r="G21" s="57"/>
      <c r="H21" s="64"/>
      <c r="I21" s="57"/>
      <c r="J21" s="64">
        <v>200000</v>
      </c>
      <c r="K21" s="57"/>
    </row>
    <row r="22" spans="1:11" ht="19.5" customHeight="1">
      <c r="A22" s="54" t="s">
        <v>126</v>
      </c>
      <c r="B22" s="54" t="s">
        <v>127</v>
      </c>
      <c r="C22" s="55">
        <f t="shared" si="2"/>
        <v>80000</v>
      </c>
      <c r="D22" s="55">
        <f t="shared" si="3"/>
        <v>0</v>
      </c>
      <c r="E22" s="57"/>
      <c r="F22" s="57"/>
      <c r="G22" s="57"/>
      <c r="H22" s="64"/>
      <c r="I22" s="57"/>
      <c r="J22" s="64">
        <v>80000</v>
      </c>
      <c r="K22" s="57"/>
    </row>
    <row r="23" spans="1:11" ht="19.5" customHeight="1">
      <c r="A23" s="136" t="s">
        <v>378</v>
      </c>
      <c r="B23" s="136" t="s">
        <v>379</v>
      </c>
      <c r="C23" s="55">
        <f t="shared" si="2"/>
        <v>200000</v>
      </c>
      <c r="D23" s="55">
        <f t="shared" si="3"/>
        <v>14400</v>
      </c>
      <c r="E23" s="57"/>
      <c r="F23" s="57">
        <v>14400</v>
      </c>
      <c r="G23" s="57"/>
      <c r="H23" s="64">
        <v>53600</v>
      </c>
      <c r="I23" s="57"/>
      <c r="J23" s="64">
        <v>132000</v>
      </c>
      <c r="K23" s="57"/>
    </row>
    <row r="24" spans="1:12" ht="19.5" customHeight="1">
      <c r="A24" s="56" t="s">
        <v>128</v>
      </c>
      <c r="B24" s="56" t="s">
        <v>129</v>
      </c>
      <c r="C24" s="55">
        <f>SUM(C25:C26)</f>
        <v>1790000</v>
      </c>
      <c r="D24" s="55">
        <f aca="true" t="shared" si="4" ref="D24:L24">SUM(D25:D26)</f>
        <v>0</v>
      </c>
      <c r="E24" s="55">
        <f t="shared" si="4"/>
        <v>0</v>
      </c>
      <c r="F24" s="55">
        <f t="shared" si="4"/>
        <v>0</v>
      </c>
      <c r="G24" s="55">
        <f t="shared" si="4"/>
        <v>0</v>
      </c>
      <c r="H24" s="55">
        <f t="shared" si="4"/>
        <v>90000</v>
      </c>
      <c r="I24" s="55">
        <f t="shared" si="4"/>
        <v>0</v>
      </c>
      <c r="J24" s="55">
        <f t="shared" si="4"/>
        <v>1700000</v>
      </c>
      <c r="K24" s="55">
        <f t="shared" si="4"/>
        <v>0</v>
      </c>
      <c r="L24" s="55">
        <f t="shared" si="4"/>
        <v>0</v>
      </c>
    </row>
    <row r="25" spans="1:11" ht="19.5" customHeight="1">
      <c r="A25" s="54" t="s">
        <v>130</v>
      </c>
      <c r="B25" s="54" t="s">
        <v>131</v>
      </c>
      <c r="C25" s="55">
        <f t="shared" si="2"/>
        <v>1780000</v>
      </c>
      <c r="D25" s="55">
        <f t="shared" si="3"/>
        <v>0</v>
      </c>
      <c r="E25" s="57"/>
      <c r="F25" s="57"/>
      <c r="G25" s="57"/>
      <c r="H25" s="64">
        <v>80000</v>
      </c>
      <c r="I25" s="57"/>
      <c r="J25" s="64">
        <v>1700000</v>
      </c>
      <c r="K25" s="57"/>
    </row>
    <row r="26" spans="1:11" ht="19.5" customHeight="1">
      <c r="A26" s="54" t="s">
        <v>132</v>
      </c>
      <c r="B26" s="54" t="s">
        <v>133</v>
      </c>
      <c r="C26" s="55">
        <f t="shared" si="2"/>
        <v>10000</v>
      </c>
      <c r="D26" s="55">
        <f t="shared" si="3"/>
        <v>0</v>
      </c>
      <c r="E26" s="63"/>
      <c r="F26" s="63"/>
      <c r="G26" s="63"/>
      <c r="H26" s="203">
        <v>10000</v>
      </c>
      <c r="I26" s="63"/>
      <c r="J26" s="63"/>
      <c r="K26" s="63"/>
    </row>
    <row r="27" spans="1:11" ht="19.5" customHeight="1">
      <c r="A27" s="56" t="s">
        <v>134</v>
      </c>
      <c r="B27" s="56" t="s">
        <v>135</v>
      </c>
      <c r="C27" s="55">
        <f>SUM(C28)</f>
        <v>1530000</v>
      </c>
      <c r="D27" s="55">
        <f aca="true" t="shared" si="5" ref="D27:K27">SUM(D28)</f>
        <v>0</v>
      </c>
      <c r="E27" s="55">
        <f t="shared" si="5"/>
        <v>0</v>
      </c>
      <c r="F27" s="55">
        <f t="shared" si="5"/>
        <v>0</v>
      </c>
      <c r="G27" s="55">
        <f t="shared" si="5"/>
        <v>0</v>
      </c>
      <c r="H27" s="55">
        <f t="shared" si="5"/>
        <v>30000</v>
      </c>
      <c r="I27" s="55">
        <f t="shared" si="5"/>
        <v>0</v>
      </c>
      <c r="J27" s="55">
        <f t="shared" si="5"/>
        <v>1500000</v>
      </c>
      <c r="K27" s="55">
        <f t="shared" si="5"/>
        <v>0</v>
      </c>
    </row>
    <row r="28" spans="1:11" ht="19.5" customHeight="1">
      <c r="A28" s="54" t="s">
        <v>136</v>
      </c>
      <c r="B28" s="54" t="s">
        <v>137</v>
      </c>
      <c r="C28" s="55">
        <f t="shared" si="2"/>
        <v>1530000</v>
      </c>
      <c r="D28" s="55">
        <f t="shared" si="3"/>
        <v>0</v>
      </c>
      <c r="E28" s="57"/>
      <c r="F28" s="64"/>
      <c r="G28" s="57"/>
      <c r="H28" s="64">
        <v>30000</v>
      </c>
      <c r="I28" s="57"/>
      <c r="J28" s="64">
        <v>1500000</v>
      </c>
      <c r="K28" s="57"/>
    </row>
    <row r="29" spans="1:11" ht="19.5" customHeight="1">
      <c r="A29" s="56" t="s">
        <v>138</v>
      </c>
      <c r="B29" s="56" t="s">
        <v>139</v>
      </c>
      <c r="C29" s="55">
        <f>SUM(C30)</f>
        <v>100000</v>
      </c>
      <c r="D29" s="55">
        <f aca="true" t="shared" si="6" ref="D29:K29">SUM(D30)</f>
        <v>0</v>
      </c>
      <c r="E29" s="55">
        <f t="shared" si="6"/>
        <v>0</v>
      </c>
      <c r="F29" s="55">
        <f t="shared" si="6"/>
        <v>0</v>
      </c>
      <c r="G29" s="55">
        <f t="shared" si="6"/>
        <v>0</v>
      </c>
      <c r="H29" s="55">
        <f t="shared" si="6"/>
        <v>0</v>
      </c>
      <c r="I29" s="55">
        <f t="shared" si="6"/>
        <v>0</v>
      </c>
      <c r="J29" s="55">
        <f t="shared" si="6"/>
        <v>100000</v>
      </c>
      <c r="K29" s="55">
        <f t="shared" si="6"/>
        <v>0</v>
      </c>
    </row>
    <row r="30" spans="1:11" ht="19.5" customHeight="1">
      <c r="A30" s="136" t="s">
        <v>380</v>
      </c>
      <c r="B30" s="136" t="s">
        <v>381</v>
      </c>
      <c r="C30" s="55">
        <f t="shared" si="2"/>
        <v>100000</v>
      </c>
      <c r="D30" s="55">
        <f t="shared" si="3"/>
        <v>0</v>
      </c>
      <c r="E30" s="57"/>
      <c r="F30" s="57"/>
      <c r="G30" s="57"/>
      <c r="H30" s="64"/>
      <c r="I30" s="57"/>
      <c r="J30" s="64">
        <v>100000</v>
      </c>
      <c r="K30" s="57"/>
    </row>
    <row r="31" spans="1:11" ht="19.5" customHeight="1">
      <c r="A31" s="56" t="s">
        <v>140</v>
      </c>
      <c r="B31" s="56" t="s">
        <v>141</v>
      </c>
      <c r="C31" s="55">
        <f>SUM(C32:C34)</f>
        <v>1911000</v>
      </c>
      <c r="D31" s="55">
        <f aca="true" t="shared" si="7" ref="D31:K31">SUM(D32:D34)</f>
        <v>0</v>
      </c>
      <c r="E31" s="55">
        <f t="shared" si="7"/>
        <v>0</v>
      </c>
      <c r="F31" s="55">
        <f t="shared" si="7"/>
        <v>0</v>
      </c>
      <c r="G31" s="55">
        <f t="shared" si="7"/>
        <v>0</v>
      </c>
      <c r="H31" s="55">
        <f t="shared" si="7"/>
        <v>1010000</v>
      </c>
      <c r="I31" s="55">
        <f t="shared" si="7"/>
        <v>0</v>
      </c>
      <c r="J31" s="55">
        <f t="shared" si="7"/>
        <v>901000</v>
      </c>
      <c r="K31" s="55">
        <f t="shared" si="7"/>
        <v>0</v>
      </c>
    </row>
    <row r="32" spans="1:11" ht="19.5" customHeight="1">
      <c r="A32" s="137" t="s">
        <v>382</v>
      </c>
      <c r="B32" s="137" t="s">
        <v>383</v>
      </c>
      <c r="C32" s="55">
        <f t="shared" si="2"/>
        <v>101000</v>
      </c>
      <c r="D32" s="55">
        <f t="shared" si="3"/>
        <v>0</v>
      </c>
      <c r="E32" s="57"/>
      <c r="F32" s="57"/>
      <c r="G32" s="57"/>
      <c r="H32" s="64"/>
      <c r="I32" s="57"/>
      <c r="J32" s="64">
        <v>101000</v>
      </c>
      <c r="K32" s="57"/>
    </row>
    <row r="33" spans="1:11" ht="19.5" customHeight="1">
      <c r="A33" s="54" t="s">
        <v>142</v>
      </c>
      <c r="B33" s="54" t="s">
        <v>143</v>
      </c>
      <c r="C33" s="55">
        <f t="shared" si="2"/>
        <v>1800000</v>
      </c>
      <c r="D33" s="55">
        <f t="shared" si="3"/>
        <v>0</v>
      </c>
      <c r="E33" s="57"/>
      <c r="F33" s="57"/>
      <c r="G33" s="57"/>
      <c r="H33" s="64">
        <v>1000000</v>
      </c>
      <c r="I33" s="57"/>
      <c r="J33" s="64">
        <v>800000</v>
      </c>
      <c r="K33" s="57"/>
    </row>
    <row r="34" spans="1:11" ht="19.5" customHeight="1">
      <c r="A34" s="54" t="s">
        <v>144</v>
      </c>
      <c r="B34" s="54" t="s">
        <v>145</v>
      </c>
      <c r="C34" s="55">
        <f t="shared" si="2"/>
        <v>10000</v>
      </c>
      <c r="D34" s="55">
        <f t="shared" si="3"/>
        <v>0</v>
      </c>
      <c r="E34" s="57"/>
      <c r="F34" s="57"/>
      <c r="G34" s="57"/>
      <c r="H34" s="64">
        <v>10000</v>
      </c>
      <c r="I34" s="57"/>
      <c r="J34" s="64"/>
      <c r="K34" s="57"/>
    </row>
    <row r="35" spans="1:11" ht="19.5" customHeight="1">
      <c r="A35" s="58" t="s">
        <v>146</v>
      </c>
      <c r="B35" s="59" t="s">
        <v>147</v>
      </c>
      <c r="C35" s="55">
        <f aca="true" t="shared" si="8" ref="C35:K35">SUM(C36:C50)</f>
        <v>3418866</v>
      </c>
      <c r="D35" s="55">
        <f t="shared" si="8"/>
        <v>1138866</v>
      </c>
      <c r="E35" s="55">
        <f t="shared" si="8"/>
        <v>956866</v>
      </c>
      <c r="F35" s="55">
        <f t="shared" si="8"/>
        <v>0</v>
      </c>
      <c r="G35" s="55">
        <f t="shared" si="8"/>
        <v>182000</v>
      </c>
      <c r="H35" s="55">
        <f t="shared" si="8"/>
        <v>1420000</v>
      </c>
      <c r="I35" s="55">
        <f t="shared" si="8"/>
        <v>0</v>
      </c>
      <c r="J35" s="55">
        <f t="shared" si="8"/>
        <v>860000</v>
      </c>
      <c r="K35" s="55">
        <f t="shared" si="8"/>
        <v>0</v>
      </c>
    </row>
    <row r="36" spans="1:11" ht="19.5" customHeight="1">
      <c r="A36" s="54" t="s">
        <v>148</v>
      </c>
      <c r="B36" s="54" t="s">
        <v>149</v>
      </c>
      <c r="C36" s="55">
        <f t="shared" si="2"/>
        <v>60000</v>
      </c>
      <c r="D36" s="55">
        <f t="shared" si="3"/>
        <v>0</v>
      </c>
      <c r="E36" s="57"/>
      <c r="F36" s="57"/>
      <c r="G36" s="57"/>
      <c r="H36" s="64"/>
      <c r="I36" s="57"/>
      <c r="J36" s="64">
        <v>60000</v>
      </c>
      <c r="K36" s="57"/>
    </row>
    <row r="37" spans="1:11" ht="19.5" customHeight="1">
      <c r="A37" s="60">
        <v>2080505</v>
      </c>
      <c r="B37" s="140" t="s">
        <v>150</v>
      </c>
      <c r="C37" s="55">
        <f t="shared" si="2"/>
        <v>887442</v>
      </c>
      <c r="D37" s="55">
        <f t="shared" si="3"/>
        <v>887442</v>
      </c>
      <c r="E37" s="63">
        <v>887442</v>
      </c>
      <c r="F37" s="63"/>
      <c r="G37" s="63"/>
      <c r="H37" s="63"/>
      <c r="I37" s="63"/>
      <c r="J37" s="63"/>
      <c r="K37" s="63"/>
    </row>
    <row r="38" spans="1:11" ht="19.5" customHeight="1">
      <c r="A38" s="60">
        <v>2080506</v>
      </c>
      <c r="B38" s="140" t="s">
        <v>151</v>
      </c>
      <c r="C38" s="55">
        <f t="shared" si="2"/>
        <v>69424</v>
      </c>
      <c r="D38" s="55">
        <f t="shared" si="3"/>
        <v>69424</v>
      </c>
      <c r="E38" s="57">
        <v>69424</v>
      </c>
      <c r="F38" s="57"/>
      <c r="G38" s="57"/>
      <c r="H38" s="64"/>
      <c r="I38" s="57"/>
      <c r="J38" s="64"/>
      <c r="K38" s="57"/>
    </row>
    <row r="39" spans="1:11" ht="19.5" customHeight="1">
      <c r="A39" s="60">
        <v>2080599</v>
      </c>
      <c r="B39" s="140" t="s">
        <v>384</v>
      </c>
      <c r="C39" s="55">
        <f t="shared" si="2"/>
        <v>180000</v>
      </c>
      <c r="D39" s="55">
        <f t="shared" si="3"/>
        <v>180000</v>
      </c>
      <c r="E39" s="57"/>
      <c r="F39" s="57"/>
      <c r="G39" s="57">
        <v>180000</v>
      </c>
      <c r="H39" s="64"/>
      <c r="I39" s="57"/>
      <c r="J39" s="64"/>
      <c r="K39" s="57"/>
    </row>
    <row r="40" spans="1:11" ht="19.5" customHeight="1">
      <c r="A40" s="60">
        <v>2080699</v>
      </c>
      <c r="B40" s="140" t="s">
        <v>385</v>
      </c>
      <c r="C40" s="55">
        <f t="shared" si="2"/>
        <v>2000</v>
      </c>
      <c r="D40" s="55">
        <f t="shared" si="3"/>
        <v>2000</v>
      </c>
      <c r="E40" s="63"/>
      <c r="F40" s="63"/>
      <c r="G40" s="203">
        <v>2000</v>
      </c>
      <c r="H40" s="63"/>
      <c r="I40" s="63"/>
      <c r="J40" s="63"/>
      <c r="K40" s="63"/>
    </row>
    <row r="41" spans="1:11" ht="19.5" customHeight="1">
      <c r="A41" s="60">
        <v>2080905</v>
      </c>
      <c r="B41" s="140" t="s">
        <v>409</v>
      </c>
      <c r="C41" s="55">
        <f t="shared" si="2"/>
        <v>70000</v>
      </c>
      <c r="D41" s="55">
        <f t="shared" si="3"/>
        <v>0</v>
      </c>
      <c r="E41" s="57"/>
      <c r="F41" s="57"/>
      <c r="G41" s="57"/>
      <c r="H41" s="57">
        <v>70000</v>
      </c>
      <c r="I41" s="57"/>
      <c r="J41" s="64"/>
      <c r="K41" s="57"/>
    </row>
    <row r="42" spans="1:11" ht="19.5" customHeight="1">
      <c r="A42" s="60">
        <v>2080999</v>
      </c>
      <c r="B42" s="140" t="s">
        <v>152</v>
      </c>
      <c r="C42" s="55">
        <f t="shared" si="2"/>
        <v>30000</v>
      </c>
      <c r="D42" s="55">
        <f t="shared" si="3"/>
        <v>0</v>
      </c>
      <c r="E42" s="57"/>
      <c r="F42" s="57"/>
      <c r="G42" s="57"/>
      <c r="H42" s="57">
        <v>30000</v>
      </c>
      <c r="I42" s="57"/>
      <c r="J42" s="64"/>
      <c r="K42" s="57"/>
    </row>
    <row r="43" spans="1:11" ht="19.5" customHeight="1">
      <c r="A43" s="60">
        <v>2081002</v>
      </c>
      <c r="B43" s="140" t="s">
        <v>153</v>
      </c>
      <c r="C43" s="55">
        <f t="shared" si="2"/>
        <v>580000</v>
      </c>
      <c r="D43" s="55">
        <f t="shared" si="3"/>
        <v>0</v>
      </c>
      <c r="E43" s="57"/>
      <c r="F43" s="64"/>
      <c r="G43" s="57"/>
      <c r="H43" s="57">
        <v>580000</v>
      </c>
      <c r="I43" s="57"/>
      <c r="J43" s="64"/>
      <c r="K43" s="57"/>
    </row>
    <row r="44" spans="1:11" ht="19.5" customHeight="1">
      <c r="A44" s="60">
        <v>2081004</v>
      </c>
      <c r="B44" s="140" t="s">
        <v>392</v>
      </c>
      <c r="C44" s="55">
        <f t="shared" si="2"/>
        <v>15000</v>
      </c>
      <c r="D44" s="55">
        <f t="shared" si="3"/>
        <v>0</v>
      </c>
      <c r="E44" s="63"/>
      <c r="F44" s="63"/>
      <c r="G44" s="63"/>
      <c r="H44" s="203">
        <v>15000</v>
      </c>
      <c r="I44" s="63"/>
      <c r="J44" s="63"/>
      <c r="K44" s="63"/>
    </row>
    <row r="45" spans="1:11" ht="19.5" customHeight="1">
      <c r="A45" s="60">
        <v>2081105</v>
      </c>
      <c r="B45" s="140" t="s">
        <v>386</v>
      </c>
      <c r="C45" s="55">
        <f t="shared" si="2"/>
        <v>120000</v>
      </c>
      <c r="D45" s="55">
        <f t="shared" si="3"/>
        <v>0</v>
      </c>
      <c r="E45" s="57"/>
      <c r="F45" s="64"/>
      <c r="G45" s="57"/>
      <c r="H45" s="57">
        <v>120000</v>
      </c>
      <c r="I45" s="57"/>
      <c r="J45" s="64"/>
      <c r="K45" s="57"/>
    </row>
    <row r="46" spans="1:11" ht="19.5" customHeight="1">
      <c r="A46" s="60">
        <v>2081199</v>
      </c>
      <c r="B46" s="140" t="s">
        <v>154</v>
      </c>
      <c r="C46" s="55">
        <f t="shared" si="2"/>
        <v>10000</v>
      </c>
      <c r="D46" s="55">
        <f t="shared" si="3"/>
        <v>0</v>
      </c>
      <c r="E46" s="57"/>
      <c r="F46" s="64"/>
      <c r="G46" s="57"/>
      <c r="H46" s="57">
        <v>10000</v>
      </c>
      <c r="I46" s="57"/>
      <c r="J46" s="64"/>
      <c r="K46" s="57"/>
    </row>
    <row r="47" spans="1:11" ht="19.5" customHeight="1">
      <c r="A47" s="60">
        <v>2081503</v>
      </c>
      <c r="B47" s="140" t="s">
        <v>155</v>
      </c>
      <c r="C47" s="55">
        <f t="shared" si="2"/>
        <v>800000</v>
      </c>
      <c r="D47" s="55">
        <f t="shared" si="3"/>
        <v>0</v>
      </c>
      <c r="E47" s="57"/>
      <c r="F47" s="57"/>
      <c r="G47" s="64"/>
      <c r="H47" s="64"/>
      <c r="I47" s="57"/>
      <c r="J47" s="64">
        <v>800000</v>
      </c>
      <c r="K47" s="57"/>
    </row>
    <row r="48" spans="1:11" ht="19.5" customHeight="1">
      <c r="A48" s="137" t="s">
        <v>387</v>
      </c>
      <c r="B48" s="143" t="s">
        <v>388</v>
      </c>
      <c r="C48" s="55">
        <f t="shared" si="2"/>
        <v>90000</v>
      </c>
      <c r="D48" s="55">
        <f t="shared" si="3"/>
        <v>0</v>
      </c>
      <c r="E48" s="57"/>
      <c r="F48" s="57"/>
      <c r="G48" s="64"/>
      <c r="H48" s="64">
        <v>90000</v>
      </c>
      <c r="I48" s="57"/>
      <c r="J48" s="64"/>
      <c r="K48" s="57"/>
    </row>
    <row r="49" spans="1:11" ht="19.5" customHeight="1">
      <c r="A49" s="61">
        <v>2082502</v>
      </c>
      <c r="B49" s="140" t="s">
        <v>156</v>
      </c>
      <c r="C49" s="55">
        <f t="shared" si="2"/>
        <v>360000</v>
      </c>
      <c r="D49" s="55">
        <f t="shared" si="3"/>
        <v>0</v>
      </c>
      <c r="E49" s="64"/>
      <c r="F49" s="57"/>
      <c r="G49" s="57"/>
      <c r="H49" s="64">
        <v>360000</v>
      </c>
      <c r="I49" s="57"/>
      <c r="J49" s="64"/>
      <c r="K49" s="57"/>
    </row>
    <row r="50" spans="1:11" ht="19.5" customHeight="1">
      <c r="A50" s="61">
        <v>2082804</v>
      </c>
      <c r="B50" s="140" t="s">
        <v>391</v>
      </c>
      <c r="C50" s="55">
        <f t="shared" si="2"/>
        <v>145000</v>
      </c>
      <c r="D50" s="55">
        <f t="shared" si="3"/>
        <v>0</v>
      </c>
      <c r="E50" s="64"/>
      <c r="F50" s="57"/>
      <c r="G50" s="57"/>
      <c r="H50" s="64">
        <v>145000</v>
      </c>
      <c r="I50" s="57"/>
      <c r="J50" s="64"/>
      <c r="K50" s="57"/>
    </row>
    <row r="51" spans="1:11" ht="19.5" customHeight="1">
      <c r="A51" s="56" t="s">
        <v>157</v>
      </c>
      <c r="B51" s="138" t="s">
        <v>393</v>
      </c>
      <c r="C51" s="55">
        <f>SUM(C52:C57)</f>
        <v>3859565</v>
      </c>
      <c r="D51" s="55">
        <f aca="true" t="shared" si="9" ref="D51:K51">SUM(D52:D57)</f>
        <v>819565</v>
      </c>
      <c r="E51" s="55">
        <f t="shared" si="9"/>
        <v>819565</v>
      </c>
      <c r="F51" s="55">
        <f t="shared" si="9"/>
        <v>0</v>
      </c>
      <c r="G51" s="55">
        <f t="shared" si="9"/>
        <v>0</v>
      </c>
      <c r="H51" s="55">
        <f t="shared" si="9"/>
        <v>3040000</v>
      </c>
      <c r="I51" s="55">
        <f t="shared" si="9"/>
        <v>0</v>
      </c>
      <c r="J51" s="55">
        <f t="shared" si="9"/>
        <v>0</v>
      </c>
      <c r="K51" s="55">
        <f t="shared" si="9"/>
        <v>0</v>
      </c>
    </row>
    <row r="52" spans="1:11" ht="19.5" customHeight="1">
      <c r="A52" s="54" t="s">
        <v>158</v>
      </c>
      <c r="B52" s="54" t="s">
        <v>159</v>
      </c>
      <c r="C52" s="55">
        <f t="shared" si="2"/>
        <v>10000</v>
      </c>
      <c r="D52" s="55">
        <f t="shared" si="3"/>
        <v>0</v>
      </c>
      <c r="E52" s="57"/>
      <c r="F52" s="57"/>
      <c r="G52" s="57"/>
      <c r="H52" s="64">
        <v>10000</v>
      </c>
      <c r="I52" s="57"/>
      <c r="J52" s="64"/>
      <c r="K52" s="57"/>
    </row>
    <row r="53" spans="1:11" ht="19.5" customHeight="1">
      <c r="A53" s="54" t="s">
        <v>160</v>
      </c>
      <c r="B53" s="54" t="s">
        <v>161</v>
      </c>
      <c r="C53" s="55">
        <f t="shared" si="2"/>
        <v>230000</v>
      </c>
      <c r="D53" s="55">
        <f t="shared" si="3"/>
        <v>0</v>
      </c>
      <c r="E53" s="57"/>
      <c r="F53" s="57"/>
      <c r="G53" s="57"/>
      <c r="H53" s="64">
        <v>230000</v>
      </c>
      <c r="I53" s="57"/>
      <c r="J53" s="64"/>
      <c r="K53" s="57"/>
    </row>
    <row r="54" spans="1:11" ht="19.5" customHeight="1">
      <c r="A54" s="137" t="s">
        <v>394</v>
      </c>
      <c r="B54" s="137" t="s">
        <v>395</v>
      </c>
      <c r="C54" s="55">
        <f t="shared" si="2"/>
        <v>2500000</v>
      </c>
      <c r="D54" s="55">
        <f t="shared" si="3"/>
        <v>0</v>
      </c>
      <c r="E54" s="64"/>
      <c r="F54" s="57"/>
      <c r="G54" s="57"/>
      <c r="H54" s="64">
        <v>2500000</v>
      </c>
      <c r="I54" s="57"/>
      <c r="J54" s="64"/>
      <c r="K54" s="57"/>
    </row>
    <row r="55" spans="1:11" ht="19.5" customHeight="1">
      <c r="A55" s="54" t="s">
        <v>162</v>
      </c>
      <c r="B55" s="54" t="s">
        <v>163</v>
      </c>
      <c r="C55" s="55">
        <f t="shared" si="2"/>
        <v>300000</v>
      </c>
      <c r="D55" s="55">
        <f t="shared" si="3"/>
        <v>0</v>
      </c>
      <c r="E55" s="57"/>
      <c r="F55" s="57"/>
      <c r="G55" s="57"/>
      <c r="H55" s="64">
        <v>300000</v>
      </c>
      <c r="I55" s="57"/>
      <c r="J55" s="64"/>
      <c r="K55" s="57"/>
    </row>
    <row r="56" spans="1:11" ht="19.5" customHeight="1">
      <c r="A56" s="60">
        <v>2101101</v>
      </c>
      <c r="B56" s="140" t="s">
        <v>164</v>
      </c>
      <c r="C56" s="55">
        <f t="shared" si="2"/>
        <v>564565</v>
      </c>
      <c r="D56" s="55">
        <f t="shared" si="3"/>
        <v>564565</v>
      </c>
      <c r="E56" s="57">
        <v>564565</v>
      </c>
      <c r="F56" s="57"/>
      <c r="G56" s="57"/>
      <c r="H56" s="64"/>
      <c r="I56" s="57"/>
      <c r="J56" s="64"/>
      <c r="K56" s="57"/>
    </row>
    <row r="57" spans="1:11" ht="19.5" customHeight="1">
      <c r="A57" s="60">
        <v>2101101</v>
      </c>
      <c r="B57" s="140" t="s">
        <v>164</v>
      </c>
      <c r="C57" s="55">
        <f t="shared" si="2"/>
        <v>255000</v>
      </c>
      <c r="D57" s="55">
        <f t="shared" si="3"/>
        <v>255000</v>
      </c>
      <c r="E57" s="57">
        <v>255000</v>
      </c>
      <c r="F57" s="57"/>
      <c r="G57" s="57"/>
      <c r="H57" s="64"/>
      <c r="I57" s="57"/>
      <c r="J57" s="64"/>
      <c r="K57" s="57"/>
    </row>
    <row r="58" spans="1:11" ht="19.5" customHeight="1">
      <c r="A58" s="56" t="s">
        <v>165</v>
      </c>
      <c r="B58" s="56" t="s">
        <v>166</v>
      </c>
      <c r="C58" s="55">
        <f>SUM(C59:C63)</f>
        <v>4839200</v>
      </c>
      <c r="D58" s="55">
        <f aca="true" t="shared" si="10" ref="D58:K58">SUM(D59:D63)</f>
        <v>0</v>
      </c>
      <c r="E58" s="55">
        <f t="shared" si="10"/>
        <v>0</v>
      </c>
      <c r="F58" s="55">
        <f t="shared" si="10"/>
        <v>0</v>
      </c>
      <c r="G58" s="55">
        <f t="shared" si="10"/>
        <v>0</v>
      </c>
      <c r="H58" s="55">
        <f t="shared" si="10"/>
        <v>3819200</v>
      </c>
      <c r="I58" s="55">
        <f t="shared" si="10"/>
        <v>0</v>
      </c>
      <c r="J58" s="55">
        <f t="shared" si="10"/>
        <v>1020000</v>
      </c>
      <c r="K58" s="55">
        <f t="shared" si="10"/>
        <v>0</v>
      </c>
    </row>
    <row r="59" spans="1:11" ht="19.5" customHeight="1">
      <c r="A59" s="60">
        <v>2110199</v>
      </c>
      <c r="B59" s="140" t="s">
        <v>396</v>
      </c>
      <c r="C59" s="55">
        <f t="shared" si="2"/>
        <v>419200</v>
      </c>
      <c r="D59" s="55">
        <f t="shared" si="3"/>
        <v>0</v>
      </c>
      <c r="E59" s="57"/>
      <c r="F59" s="57"/>
      <c r="G59" s="64"/>
      <c r="H59" s="64">
        <v>19200</v>
      </c>
      <c r="I59" s="57"/>
      <c r="J59" s="64">
        <v>400000</v>
      </c>
      <c r="K59" s="57"/>
    </row>
    <row r="60" spans="1:11" ht="19.5" customHeight="1">
      <c r="A60" s="60">
        <v>2110401</v>
      </c>
      <c r="B60" s="140" t="s">
        <v>397</v>
      </c>
      <c r="C60" s="55">
        <f t="shared" si="2"/>
        <v>2000000</v>
      </c>
      <c r="D60" s="55">
        <f t="shared" si="3"/>
        <v>0</v>
      </c>
      <c r="E60" s="57"/>
      <c r="F60" s="57"/>
      <c r="G60" s="64"/>
      <c r="H60" s="64">
        <v>2000000</v>
      </c>
      <c r="I60" s="57"/>
      <c r="J60" s="64"/>
      <c r="K60" s="57"/>
    </row>
    <row r="61" spans="1:11" ht="19.5" customHeight="1">
      <c r="A61" s="60">
        <v>2110402</v>
      </c>
      <c r="B61" s="140" t="s">
        <v>168</v>
      </c>
      <c r="C61" s="55">
        <f t="shared" si="2"/>
        <v>2300000</v>
      </c>
      <c r="D61" s="55">
        <f t="shared" si="3"/>
        <v>0</v>
      </c>
      <c r="E61" s="57"/>
      <c r="F61" s="57"/>
      <c r="G61" s="64"/>
      <c r="H61" s="64">
        <v>1800000</v>
      </c>
      <c r="I61" s="57"/>
      <c r="J61" s="64">
        <v>500000</v>
      </c>
      <c r="K61" s="57"/>
    </row>
    <row r="62" spans="1:11" ht="19.5" customHeight="1">
      <c r="A62" s="60">
        <v>2111001</v>
      </c>
      <c r="B62" s="140" t="s">
        <v>398</v>
      </c>
      <c r="C62" s="55">
        <f t="shared" si="2"/>
        <v>100000</v>
      </c>
      <c r="D62" s="55">
        <f t="shared" si="3"/>
        <v>0</v>
      </c>
      <c r="E62" s="57"/>
      <c r="F62" s="57"/>
      <c r="G62" s="64"/>
      <c r="H62" s="64"/>
      <c r="I62" s="57"/>
      <c r="J62" s="64">
        <v>100000</v>
      </c>
      <c r="K62" s="57"/>
    </row>
    <row r="63" spans="1:11" ht="19.5" customHeight="1">
      <c r="A63" s="60">
        <v>2119901</v>
      </c>
      <c r="B63" s="140" t="s">
        <v>170</v>
      </c>
      <c r="C63" s="55">
        <f t="shared" si="2"/>
        <v>20000</v>
      </c>
      <c r="D63" s="55">
        <f t="shared" si="3"/>
        <v>0</v>
      </c>
      <c r="E63" s="63"/>
      <c r="F63" s="63"/>
      <c r="G63" s="63"/>
      <c r="H63" s="63"/>
      <c r="I63" s="63"/>
      <c r="J63" s="203">
        <v>20000</v>
      </c>
      <c r="K63" s="63"/>
    </row>
    <row r="64" spans="1:11" ht="19.5" customHeight="1">
      <c r="A64" s="56" t="s">
        <v>171</v>
      </c>
      <c r="B64" s="56" t="s">
        <v>172</v>
      </c>
      <c r="C64" s="55">
        <f>SUM(C65:C66)</f>
        <v>2220000</v>
      </c>
      <c r="D64" s="55">
        <f aca="true" t="shared" si="11" ref="D64:K64">SUM(D65:D66)</f>
        <v>0</v>
      </c>
      <c r="E64" s="55">
        <f t="shared" si="11"/>
        <v>0</v>
      </c>
      <c r="F64" s="55">
        <f t="shared" si="11"/>
        <v>0</v>
      </c>
      <c r="G64" s="55">
        <f t="shared" si="11"/>
        <v>0</v>
      </c>
      <c r="H64" s="55">
        <f t="shared" si="11"/>
        <v>2220000</v>
      </c>
      <c r="I64" s="55">
        <f t="shared" si="11"/>
        <v>0</v>
      </c>
      <c r="J64" s="55">
        <f t="shared" si="11"/>
        <v>0</v>
      </c>
      <c r="K64" s="55">
        <f t="shared" si="11"/>
        <v>0</v>
      </c>
    </row>
    <row r="65" spans="1:11" ht="19.5" customHeight="1">
      <c r="A65" s="60">
        <v>2120104</v>
      </c>
      <c r="B65" s="140" t="s">
        <v>173</v>
      </c>
      <c r="C65" s="55">
        <f t="shared" si="2"/>
        <v>600000</v>
      </c>
      <c r="D65" s="55">
        <f t="shared" si="3"/>
        <v>0</v>
      </c>
      <c r="E65" s="57"/>
      <c r="F65" s="64"/>
      <c r="G65" s="57"/>
      <c r="H65" s="64">
        <v>600000</v>
      </c>
      <c r="I65" s="57"/>
      <c r="J65" s="64"/>
      <c r="K65" s="57"/>
    </row>
    <row r="66" spans="1:11" ht="19.5" customHeight="1">
      <c r="A66" s="54" t="s">
        <v>175</v>
      </c>
      <c r="B66" s="54" t="s">
        <v>176</v>
      </c>
      <c r="C66" s="55">
        <f t="shared" si="2"/>
        <v>1620000</v>
      </c>
      <c r="D66" s="55">
        <f t="shared" si="3"/>
        <v>0</v>
      </c>
      <c r="E66" s="57"/>
      <c r="F66" s="64"/>
      <c r="G66" s="57"/>
      <c r="H66" s="64">
        <v>1620000</v>
      </c>
      <c r="I66" s="57"/>
      <c r="J66" s="64"/>
      <c r="K66" s="57"/>
    </row>
    <row r="67" spans="1:11" ht="19.5" customHeight="1">
      <c r="A67" s="56" t="s">
        <v>182</v>
      </c>
      <c r="B67" s="56" t="s">
        <v>183</v>
      </c>
      <c r="C67" s="55">
        <f>SUM(C68:C80)</f>
        <v>9939938</v>
      </c>
      <c r="D67" s="55">
        <f aca="true" t="shared" si="12" ref="D67:K67">SUM(D68:D80)</f>
        <v>950000</v>
      </c>
      <c r="E67" s="55">
        <f t="shared" si="12"/>
        <v>0</v>
      </c>
      <c r="F67" s="55">
        <f t="shared" si="12"/>
        <v>0</v>
      </c>
      <c r="G67" s="55">
        <f t="shared" si="12"/>
        <v>950000</v>
      </c>
      <c r="H67" s="55">
        <f t="shared" si="12"/>
        <v>2215000</v>
      </c>
      <c r="I67" s="55">
        <f t="shared" si="12"/>
        <v>0</v>
      </c>
      <c r="J67" s="55">
        <f t="shared" si="12"/>
        <v>6774938</v>
      </c>
      <c r="K67" s="55">
        <f t="shared" si="12"/>
        <v>0</v>
      </c>
    </row>
    <row r="68" spans="1:11" ht="19.5" customHeight="1">
      <c r="A68" s="54" t="s">
        <v>184</v>
      </c>
      <c r="B68" s="54" t="s">
        <v>185</v>
      </c>
      <c r="C68" s="55">
        <f t="shared" si="2"/>
        <v>1800000</v>
      </c>
      <c r="D68" s="55">
        <f t="shared" si="3"/>
        <v>0</v>
      </c>
      <c r="E68" s="57"/>
      <c r="F68" s="64"/>
      <c r="G68" s="57"/>
      <c r="H68" s="64"/>
      <c r="I68" s="57"/>
      <c r="J68" s="64">
        <v>1800000</v>
      </c>
      <c r="K68" s="57"/>
    </row>
    <row r="69" spans="1:11" ht="19.5" customHeight="1">
      <c r="A69" s="60">
        <v>2130142</v>
      </c>
      <c r="B69" s="140" t="s">
        <v>186</v>
      </c>
      <c r="C69" s="55">
        <f t="shared" si="2"/>
        <v>650000</v>
      </c>
      <c r="D69" s="55">
        <f t="shared" si="3"/>
        <v>0</v>
      </c>
      <c r="E69" s="57"/>
      <c r="F69" s="57"/>
      <c r="G69" s="57"/>
      <c r="H69" s="64"/>
      <c r="I69" s="57"/>
      <c r="J69" s="64">
        <v>650000</v>
      </c>
      <c r="K69" s="57"/>
    </row>
    <row r="70" spans="1:11" ht="19.5" customHeight="1">
      <c r="A70" s="54" t="s">
        <v>187</v>
      </c>
      <c r="B70" s="54" t="s">
        <v>188</v>
      </c>
      <c r="C70" s="55">
        <f t="shared" si="2"/>
        <v>1250000</v>
      </c>
      <c r="D70" s="55">
        <f t="shared" si="3"/>
        <v>0</v>
      </c>
      <c r="E70" s="57"/>
      <c r="F70" s="57"/>
      <c r="G70" s="57"/>
      <c r="H70" s="64"/>
      <c r="I70" s="57"/>
      <c r="J70" s="64">
        <v>1250000</v>
      </c>
      <c r="K70" s="57"/>
    </row>
    <row r="71" spans="1:11" ht="19.5" customHeight="1">
      <c r="A71" s="54" t="s">
        <v>187</v>
      </c>
      <c r="B71" s="54" t="s">
        <v>188</v>
      </c>
      <c r="C71" s="55">
        <f t="shared" si="2"/>
        <v>1350000</v>
      </c>
      <c r="D71" s="55">
        <f t="shared" si="3"/>
        <v>0</v>
      </c>
      <c r="E71" s="57"/>
      <c r="F71" s="57"/>
      <c r="G71" s="57"/>
      <c r="H71" s="204">
        <v>550000</v>
      </c>
      <c r="I71" s="57"/>
      <c r="J71" s="64">
        <v>800000</v>
      </c>
      <c r="K71" s="57"/>
    </row>
    <row r="72" spans="1:11" ht="19.5" customHeight="1">
      <c r="A72" s="60">
        <v>2130205</v>
      </c>
      <c r="B72" s="140" t="s">
        <v>189</v>
      </c>
      <c r="C72" s="55">
        <f t="shared" si="2"/>
        <v>700000</v>
      </c>
      <c r="D72" s="55">
        <f t="shared" si="3"/>
        <v>0</v>
      </c>
      <c r="E72" s="63"/>
      <c r="F72" s="63"/>
      <c r="G72" s="63"/>
      <c r="H72" s="203">
        <v>700000</v>
      </c>
      <c r="I72" s="63"/>
      <c r="J72" s="63"/>
      <c r="K72" s="63"/>
    </row>
    <row r="73" spans="1:11" ht="19.5" customHeight="1">
      <c r="A73" s="54" t="s">
        <v>192</v>
      </c>
      <c r="B73" s="54" t="s">
        <v>193</v>
      </c>
      <c r="C73" s="55">
        <f aca="true" t="shared" si="13" ref="C73:C91">SUM(D73,H73,I73,J73,K73)</f>
        <v>44938</v>
      </c>
      <c r="D73" s="55">
        <f aca="true" t="shared" si="14" ref="D73:D91">SUM(E73:G73)</f>
        <v>0</v>
      </c>
      <c r="E73" s="57"/>
      <c r="F73" s="57"/>
      <c r="G73" s="64"/>
      <c r="H73" s="203"/>
      <c r="I73" s="57"/>
      <c r="J73" s="64">
        <v>44938</v>
      </c>
      <c r="K73" s="57"/>
    </row>
    <row r="74" spans="1:11" ht="19.5" customHeight="1">
      <c r="A74" s="60">
        <v>2130234</v>
      </c>
      <c r="B74" s="140" t="s">
        <v>191</v>
      </c>
      <c r="C74" s="55">
        <f t="shared" si="13"/>
        <v>110000</v>
      </c>
      <c r="D74" s="55">
        <f t="shared" si="14"/>
        <v>0</v>
      </c>
      <c r="E74" s="57"/>
      <c r="F74" s="57"/>
      <c r="G74" s="57"/>
      <c r="H74" s="203">
        <v>50000</v>
      </c>
      <c r="I74" s="57"/>
      <c r="J74" s="64">
        <v>60000</v>
      </c>
      <c r="K74" s="57"/>
    </row>
    <row r="75" spans="1:11" ht="19.5" customHeight="1">
      <c r="A75" s="54" t="s">
        <v>194</v>
      </c>
      <c r="B75" s="54" t="s">
        <v>195</v>
      </c>
      <c r="C75" s="55">
        <f t="shared" si="13"/>
        <v>300000</v>
      </c>
      <c r="D75" s="55">
        <f t="shared" si="14"/>
        <v>0</v>
      </c>
      <c r="E75" s="57"/>
      <c r="F75" s="57"/>
      <c r="G75" s="57"/>
      <c r="H75" s="203">
        <v>300000</v>
      </c>
      <c r="I75" s="57"/>
      <c r="J75" s="64"/>
      <c r="K75" s="57"/>
    </row>
    <row r="76" spans="1:11" ht="19.5" customHeight="1">
      <c r="A76" s="54" t="s">
        <v>196</v>
      </c>
      <c r="B76" s="54" t="s">
        <v>197</v>
      </c>
      <c r="C76" s="55">
        <f t="shared" si="13"/>
        <v>300000</v>
      </c>
      <c r="D76" s="55">
        <f t="shared" si="14"/>
        <v>0</v>
      </c>
      <c r="E76" s="57"/>
      <c r="F76" s="57"/>
      <c r="G76" s="57"/>
      <c r="H76" s="203">
        <v>300000</v>
      </c>
      <c r="I76" s="57"/>
      <c r="J76" s="64"/>
      <c r="K76" s="57"/>
    </row>
    <row r="77" spans="1:11" ht="19.5" customHeight="1">
      <c r="A77" s="54" t="s">
        <v>198</v>
      </c>
      <c r="B77" s="54" t="s">
        <v>199</v>
      </c>
      <c r="C77" s="55">
        <f t="shared" si="13"/>
        <v>65000</v>
      </c>
      <c r="D77" s="55">
        <f t="shared" si="14"/>
        <v>0</v>
      </c>
      <c r="E77" s="63"/>
      <c r="F77" s="63"/>
      <c r="G77" s="63"/>
      <c r="H77" s="203">
        <v>65000</v>
      </c>
      <c r="I77" s="63"/>
      <c r="J77" s="63"/>
      <c r="K77" s="63"/>
    </row>
    <row r="78" spans="1:11" ht="19.5" customHeight="1">
      <c r="A78" s="136" t="s">
        <v>400</v>
      </c>
      <c r="B78" s="136" t="s">
        <v>401</v>
      </c>
      <c r="C78" s="55">
        <f t="shared" si="13"/>
        <v>200000</v>
      </c>
      <c r="D78" s="55">
        <f t="shared" si="14"/>
        <v>0</v>
      </c>
      <c r="E78" s="57"/>
      <c r="F78" s="57"/>
      <c r="G78" s="57"/>
      <c r="H78" s="64"/>
      <c r="I78" s="57"/>
      <c r="J78" s="64">
        <v>200000</v>
      </c>
      <c r="K78" s="57"/>
    </row>
    <row r="79" spans="1:11" ht="19.5" customHeight="1">
      <c r="A79" s="136" t="s">
        <v>402</v>
      </c>
      <c r="B79" s="136" t="s">
        <v>403</v>
      </c>
      <c r="C79" s="55">
        <f t="shared" si="13"/>
        <v>250000</v>
      </c>
      <c r="D79" s="55">
        <f t="shared" si="14"/>
        <v>0</v>
      </c>
      <c r="E79" s="57"/>
      <c r="F79" s="57"/>
      <c r="G79" s="57"/>
      <c r="H79" s="64">
        <v>250000</v>
      </c>
      <c r="I79" s="57"/>
      <c r="J79" s="64"/>
      <c r="K79" s="57"/>
    </row>
    <row r="80" spans="1:11" ht="19.5" customHeight="1">
      <c r="A80" s="54" t="s">
        <v>201</v>
      </c>
      <c r="B80" s="54" t="s">
        <v>202</v>
      </c>
      <c r="C80" s="55">
        <f t="shared" si="13"/>
        <v>2920000</v>
      </c>
      <c r="D80" s="55">
        <f t="shared" si="14"/>
        <v>950000</v>
      </c>
      <c r="E80" s="57"/>
      <c r="F80" s="57"/>
      <c r="G80" s="57">
        <v>950000</v>
      </c>
      <c r="H80" s="64"/>
      <c r="I80" s="57"/>
      <c r="J80" s="64">
        <v>1970000</v>
      </c>
      <c r="K80" s="57"/>
    </row>
    <row r="81" spans="1:11" ht="19.5" customHeight="1">
      <c r="A81" s="56" t="s">
        <v>204</v>
      </c>
      <c r="B81" s="56" t="s">
        <v>205</v>
      </c>
      <c r="C81" s="55">
        <f>SUM(C82)</f>
        <v>130566</v>
      </c>
      <c r="D81" s="55">
        <f aca="true" t="shared" si="15" ref="D81:K81">SUM(D82)</f>
        <v>0</v>
      </c>
      <c r="E81" s="55">
        <f t="shared" si="15"/>
        <v>0</v>
      </c>
      <c r="F81" s="55">
        <f t="shared" si="15"/>
        <v>0</v>
      </c>
      <c r="G81" s="55">
        <f t="shared" si="15"/>
        <v>0</v>
      </c>
      <c r="H81" s="55">
        <f t="shared" si="15"/>
        <v>30566</v>
      </c>
      <c r="I81" s="55">
        <f t="shared" si="15"/>
        <v>0</v>
      </c>
      <c r="J81" s="55">
        <f t="shared" si="15"/>
        <v>100000</v>
      </c>
      <c r="K81" s="55">
        <f t="shared" si="15"/>
        <v>0</v>
      </c>
    </row>
    <row r="82" spans="1:11" ht="19.5" customHeight="1">
      <c r="A82" s="54" t="s">
        <v>206</v>
      </c>
      <c r="B82" s="54" t="s">
        <v>207</v>
      </c>
      <c r="C82" s="55">
        <f t="shared" si="13"/>
        <v>130566</v>
      </c>
      <c r="D82" s="55">
        <f t="shared" si="14"/>
        <v>0</v>
      </c>
      <c r="E82" s="57"/>
      <c r="F82" s="57"/>
      <c r="G82" s="57"/>
      <c r="H82" s="64">
        <v>30566</v>
      </c>
      <c r="I82" s="57"/>
      <c r="J82" s="64">
        <v>100000</v>
      </c>
      <c r="K82" s="57"/>
    </row>
    <row r="83" spans="1:11" ht="19.5" customHeight="1">
      <c r="A83" s="56" t="s">
        <v>208</v>
      </c>
      <c r="B83" s="56" t="s">
        <v>209</v>
      </c>
      <c r="C83" s="55">
        <f>SUM(C84:C85)</f>
        <v>1350000</v>
      </c>
      <c r="D83" s="55">
        <f aca="true" t="shared" si="16" ref="D83:K83">SUM(D84:D85)</f>
        <v>0</v>
      </c>
      <c r="E83" s="55">
        <f t="shared" si="16"/>
        <v>0</v>
      </c>
      <c r="F83" s="55">
        <f t="shared" si="16"/>
        <v>0</v>
      </c>
      <c r="G83" s="55">
        <f t="shared" si="16"/>
        <v>0</v>
      </c>
      <c r="H83" s="55">
        <f t="shared" si="16"/>
        <v>0</v>
      </c>
      <c r="I83" s="55">
        <f t="shared" si="16"/>
        <v>0</v>
      </c>
      <c r="J83" s="55">
        <f t="shared" si="16"/>
        <v>1350000</v>
      </c>
      <c r="K83" s="55">
        <f t="shared" si="16"/>
        <v>0</v>
      </c>
    </row>
    <row r="84" spans="1:11" ht="19.5" customHeight="1">
      <c r="A84" s="60">
        <v>2150599</v>
      </c>
      <c r="B84" s="140" t="s">
        <v>404</v>
      </c>
      <c r="C84" s="55">
        <f t="shared" si="13"/>
        <v>150000</v>
      </c>
      <c r="D84" s="55">
        <f t="shared" si="14"/>
        <v>0</v>
      </c>
      <c r="E84" s="57"/>
      <c r="F84" s="57"/>
      <c r="G84" s="57"/>
      <c r="H84" s="64"/>
      <c r="I84" s="57"/>
      <c r="J84" s="64">
        <v>150000</v>
      </c>
      <c r="K84" s="57"/>
    </row>
    <row r="85" spans="1:11" ht="19.5" customHeight="1">
      <c r="A85" s="60">
        <v>2150899</v>
      </c>
      <c r="B85" s="140" t="s">
        <v>210</v>
      </c>
      <c r="C85" s="55">
        <f t="shared" si="13"/>
        <v>1200000</v>
      </c>
      <c r="D85" s="55">
        <f t="shared" si="14"/>
        <v>0</v>
      </c>
      <c r="E85" s="57"/>
      <c r="F85" s="57"/>
      <c r="G85" s="57"/>
      <c r="H85" s="64"/>
      <c r="I85" s="57"/>
      <c r="J85" s="64">
        <v>1200000</v>
      </c>
      <c r="K85" s="57"/>
    </row>
    <row r="86" spans="1:11" ht="19.5" customHeight="1">
      <c r="A86" s="56" t="s">
        <v>211</v>
      </c>
      <c r="B86" s="56" t="s">
        <v>212</v>
      </c>
      <c r="C86" s="55">
        <f>SUM(C87)</f>
        <v>240000</v>
      </c>
      <c r="D86" s="55">
        <f aca="true" t="shared" si="17" ref="D86:K86">SUM(D87)</f>
        <v>0</v>
      </c>
      <c r="E86" s="55">
        <f t="shared" si="17"/>
        <v>0</v>
      </c>
      <c r="F86" s="55">
        <f t="shared" si="17"/>
        <v>0</v>
      </c>
      <c r="G86" s="55">
        <f t="shared" si="17"/>
        <v>0</v>
      </c>
      <c r="H86" s="55">
        <f t="shared" si="17"/>
        <v>0</v>
      </c>
      <c r="I86" s="55">
        <f t="shared" si="17"/>
        <v>0</v>
      </c>
      <c r="J86" s="55">
        <f t="shared" si="17"/>
        <v>240000</v>
      </c>
      <c r="K86" s="55">
        <f t="shared" si="17"/>
        <v>0</v>
      </c>
    </row>
    <row r="87" spans="1:11" ht="19.5" customHeight="1">
      <c r="A87" s="54" t="s">
        <v>213</v>
      </c>
      <c r="B87" s="54" t="s">
        <v>214</v>
      </c>
      <c r="C87" s="55">
        <f t="shared" si="13"/>
        <v>240000</v>
      </c>
      <c r="D87" s="55">
        <f t="shared" si="14"/>
        <v>0</v>
      </c>
      <c r="E87" s="57"/>
      <c r="F87" s="57"/>
      <c r="G87" s="57"/>
      <c r="H87" s="64"/>
      <c r="I87" s="57"/>
      <c r="J87" s="64">
        <v>240000</v>
      </c>
      <c r="K87" s="57"/>
    </row>
    <row r="88" spans="1:11" ht="19.5" customHeight="1">
      <c r="A88" s="56" t="s">
        <v>215</v>
      </c>
      <c r="B88" s="56" t="s">
        <v>216</v>
      </c>
      <c r="C88" s="55">
        <f>SUM(C89)</f>
        <v>900000</v>
      </c>
      <c r="D88" s="55">
        <f aca="true" t="shared" si="18" ref="D88:K88">SUM(D89)</f>
        <v>900000</v>
      </c>
      <c r="E88" s="55">
        <f t="shared" si="18"/>
        <v>900000</v>
      </c>
      <c r="F88" s="55">
        <f t="shared" si="18"/>
        <v>0</v>
      </c>
      <c r="G88" s="55">
        <f t="shared" si="18"/>
        <v>0</v>
      </c>
      <c r="H88" s="55">
        <f t="shared" si="18"/>
        <v>0</v>
      </c>
      <c r="I88" s="55">
        <f t="shared" si="18"/>
        <v>0</v>
      </c>
      <c r="J88" s="55">
        <f t="shared" si="18"/>
        <v>0</v>
      </c>
      <c r="K88" s="55">
        <f t="shared" si="18"/>
        <v>0</v>
      </c>
    </row>
    <row r="89" spans="1:11" ht="19.5" customHeight="1">
      <c r="A89" s="60">
        <v>2210201</v>
      </c>
      <c r="B89" s="140" t="s">
        <v>217</v>
      </c>
      <c r="C89" s="55">
        <f t="shared" si="13"/>
        <v>900000</v>
      </c>
      <c r="D89" s="55">
        <f t="shared" si="14"/>
        <v>900000</v>
      </c>
      <c r="E89" s="57">
        <v>900000</v>
      </c>
      <c r="F89" s="57"/>
      <c r="G89" s="57"/>
      <c r="H89" s="64"/>
      <c r="I89" s="57"/>
      <c r="J89" s="64"/>
      <c r="K89" s="57"/>
    </row>
    <row r="90" spans="1:11" ht="19.5" customHeight="1">
      <c r="A90" s="139">
        <v>224</v>
      </c>
      <c r="B90" s="141" t="s">
        <v>405</v>
      </c>
      <c r="C90" s="55">
        <f>SUM(C91)</f>
        <v>213600</v>
      </c>
      <c r="D90" s="55">
        <f aca="true" t="shared" si="19" ref="D90:K90">SUM(D91)</f>
        <v>0</v>
      </c>
      <c r="E90" s="55">
        <f t="shared" si="19"/>
        <v>0</v>
      </c>
      <c r="F90" s="55">
        <f t="shared" si="19"/>
        <v>0</v>
      </c>
      <c r="G90" s="55">
        <f t="shared" si="19"/>
        <v>0</v>
      </c>
      <c r="H90" s="55">
        <f t="shared" si="19"/>
        <v>0</v>
      </c>
      <c r="I90" s="55">
        <f t="shared" si="19"/>
        <v>0</v>
      </c>
      <c r="J90" s="55">
        <f t="shared" si="19"/>
        <v>213600</v>
      </c>
      <c r="K90" s="55">
        <f t="shared" si="19"/>
        <v>0</v>
      </c>
    </row>
    <row r="91" spans="1:11" ht="19.5" customHeight="1">
      <c r="A91" s="61">
        <v>2240699</v>
      </c>
      <c r="B91" s="140" t="s">
        <v>406</v>
      </c>
      <c r="C91" s="55">
        <f t="shared" si="13"/>
        <v>213600</v>
      </c>
      <c r="D91" s="55">
        <f t="shared" si="14"/>
        <v>0</v>
      </c>
      <c r="E91" s="57"/>
      <c r="F91" s="57"/>
      <c r="G91" s="57"/>
      <c r="H91" s="64"/>
      <c r="I91" s="57"/>
      <c r="J91" s="57">
        <v>213600</v>
      </c>
      <c r="K91" s="57"/>
    </row>
    <row r="92" spans="1:11" ht="19.5" customHeight="1">
      <c r="A92" s="60"/>
      <c r="B92" s="140"/>
      <c r="C92" s="55"/>
      <c r="D92" s="64"/>
      <c r="E92" s="57"/>
      <c r="F92" s="57"/>
      <c r="G92" s="57"/>
      <c r="H92" s="64"/>
      <c r="I92" s="57"/>
      <c r="J92" s="64"/>
      <c r="K92" s="57"/>
    </row>
    <row r="93" spans="1:11" ht="19.5" customHeight="1">
      <c r="A93" s="56"/>
      <c r="B93" s="56"/>
      <c r="C93" s="55"/>
      <c r="D93" s="64"/>
      <c r="E93" s="63"/>
      <c r="F93" s="63"/>
      <c r="G93" s="63"/>
      <c r="H93" s="63"/>
      <c r="I93" s="63"/>
      <c r="J93" s="63"/>
      <c r="K93" s="63"/>
    </row>
    <row r="94" spans="1:11" ht="19.5" customHeight="1">
      <c r="A94" s="54"/>
      <c r="B94" s="54"/>
      <c r="C94" s="55"/>
      <c r="D94" s="64"/>
      <c r="E94" s="57"/>
      <c r="F94" s="57"/>
      <c r="G94" s="57"/>
      <c r="H94" s="64"/>
      <c r="I94" s="57"/>
      <c r="J94" s="64"/>
      <c r="K94" s="57"/>
    </row>
    <row r="95" spans="1:11" ht="19.5" customHeight="1">
      <c r="A95" s="54"/>
      <c r="B95" s="54"/>
      <c r="C95" s="55"/>
      <c r="D95" s="64"/>
      <c r="E95" s="57"/>
      <c r="F95" s="57"/>
      <c r="G95" s="57"/>
      <c r="H95" s="64"/>
      <c r="I95" s="57"/>
      <c r="J95" s="64"/>
      <c r="K95" s="57"/>
    </row>
    <row r="96" spans="1:12" ht="19.5" customHeight="1">
      <c r="A96" s="56"/>
      <c r="B96" s="56"/>
      <c r="C96" s="55"/>
      <c r="D96" s="64"/>
      <c r="E96" s="63"/>
      <c r="F96" s="63"/>
      <c r="G96" s="63"/>
      <c r="H96" s="63"/>
      <c r="I96" s="63"/>
      <c r="J96" s="63"/>
      <c r="K96" s="63"/>
      <c r="L96" s="63"/>
    </row>
    <row r="97" spans="1:11" ht="19.5" customHeight="1">
      <c r="A97" s="60"/>
      <c r="B97" s="140"/>
      <c r="C97" s="55"/>
      <c r="D97" s="64"/>
      <c r="E97" s="57"/>
      <c r="F97" s="57"/>
      <c r="G97" s="57"/>
      <c r="H97" s="64"/>
      <c r="I97" s="57"/>
      <c r="J97" s="64"/>
      <c r="K97" s="57"/>
    </row>
    <row r="98" spans="1:11" ht="19.5" customHeight="1">
      <c r="A98" s="56"/>
      <c r="B98" s="56"/>
      <c r="C98" s="55">
        <f>SUM(D98,H98,I98,J98,K98)</f>
        <v>0</v>
      </c>
      <c r="D98" s="64">
        <f>SUM(E98:G98)</f>
        <v>0</v>
      </c>
      <c r="E98" s="63">
        <f aca="true" t="shared" si="20" ref="E98:K98">SUM(E99:E100)</f>
        <v>0</v>
      </c>
      <c r="F98" s="63">
        <f t="shared" si="20"/>
        <v>0</v>
      </c>
      <c r="G98" s="63">
        <f t="shared" si="20"/>
        <v>0</v>
      </c>
      <c r="H98" s="63">
        <f t="shared" si="20"/>
        <v>0</v>
      </c>
      <c r="I98" s="63">
        <f t="shared" si="20"/>
        <v>0</v>
      </c>
      <c r="J98" s="63">
        <f t="shared" si="20"/>
        <v>0</v>
      </c>
      <c r="K98" s="63">
        <f t="shared" si="20"/>
        <v>0</v>
      </c>
    </row>
    <row r="99" spans="1:11" ht="19.5" customHeight="1">
      <c r="A99" s="60"/>
      <c r="B99" s="140"/>
      <c r="C99" s="55">
        <f>SUM(D99,H99,I99,J99,K99)</f>
        <v>0</v>
      </c>
      <c r="D99" s="64"/>
      <c r="E99" s="57"/>
      <c r="F99" s="57"/>
      <c r="G99" s="57"/>
      <c r="H99" s="64"/>
      <c r="I99" s="57">
        <v>0</v>
      </c>
      <c r="J99" s="64"/>
      <c r="K99" s="57">
        <v>0</v>
      </c>
    </row>
    <row r="100" spans="1:11" ht="19.5" customHeight="1">
      <c r="A100" s="60"/>
      <c r="B100" s="140"/>
      <c r="C100" s="55">
        <f>SUM(D100,H100,I100,J100,K100)</f>
        <v>0</v>
      </c>
      <c r="D100" s="64"/>
      <c r="E100" s="57"/>
      <c r="F100" s="57"/>
      <c r="G100" s="57"/>
      <c r="H100" s="64"/>
      <c r="I100" s="57">
        <v>0</v>
      </c>
      <c r="J100" s="64"/>
      <c r="K100" s="57">
        <v>0</v>
      </c>
    </row>
  </sheetData>
  <sheetProtection formatCells="0" formatColumns="0" formatRows="0"/>
  <mergeCells count="11">
    <mergeCell ref="I4:I5"/>
    <mergeCell ref="J4:J5"/>
    <mergeCell ref="K4:K5"/>
    <mergeCell ref="A2:K2"/>
    <mergeCell ref="A3:C3"/>
    <mergeCell ref="J3:K3"/>
    <mergeCell ref="A4:A5"/>
    <mergeCell ref="B4:B5"/>
    <mergeCell ref="C4:C5"/>
    <mergeCell ref="D4:G4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25.33203125" style="6" customWidth="1"/>
    <col min="2" max="2" width="39.33203125" style="6" customWidth="1"/>
    <col min="3" max="3" width="25.16015625" style="30" customWidth="1"/>
    <col min="4" max="6" width="12" style="6" customWidth="1"/>
    <col min="7" max="16384" width="9.16015625" style="6" customWidth="1"/>
  </cols>
  <sheetData>
    <row r="1" spans="1:6" ht="18.75" customHeight="1">
      <c r="A1" s="73"/>
      <c r="B1" s="74"/>
      <c r="C1" s="75" t="s">
        <v>230</v>
      </c>
      <c r="D1" s="76"/>
      <c r="E1" s="77"/>
      <c r="F1" s="77"/>
    </row>
    <row r="2" spans="1:6" ht="36" customHeight="1">
      <c r="A2" s="227" t="s">
        <v>231</v>
      </c>
      <c r="B2" s="227"/>
      <c r="C2" s="227"/>
      <c r="D2" s="76"/>
      <c r="E2" s="77"/>
      <c r="F2" s="77"/>
    </row>
    <row r="3" spans="1:6" ht="24" customHeight="1">
      <c r="A3" s="255" t="s">
        <v>432</v>
      </c>
      <c r="B3" s="228"/>
      <c r="C3" s="78" t="s">
        <v>6</v>
      </c>
      <c r="D3" s="76"/>
      <c r="E3" s="77"/>
      <c r="F3" s="77"/>
    </row>
    <row r="4" spans="1:6" ht="18.75" customHeight="1">
      <c r="A4" s="229" t="s">
        <v>232</v>
      </c>
      <c r="B4" s="226" t="s">
        <v>233</v>
      </c>
      <c r="C4" s="226" t="s">
        <v>14</v>
      </c>
      <c r="D4" s="76"/>
      <c r="E4" s="76"/>
      <c r="F4" s="76"/>
    </row>
    <row r="5" spans="1:6" ht="54.75" customHeight="1">
      <c r="A5" s="229"/>
      <c r="B5" s="226"/>
      <c r="C5" s="230"/>
      <c r="D5" s="76"/>
      <c r="E5" s="77"/>
      <c r="F5" s="77"/>
    </row>
    <row r="6" spans="1:6" s="65" customFormat="1" ht="20.25" customHeight="1">
      <c r="A6" s="231" t="s">
        <v>234</v>
      </c>
      <c r="B6" s="232"/>
      <c r="C6" s="80">
        <f>SUM(C7,C21,C49)</f>
        <v>23718305</v>
      </c>
      <c r="D6" s="81"/>
      <c r="E6" s="82"/>
      <c r="F6" s="82"/>
    </row>
    <row r="7" spans="1:6" ht="18" customHeight="1">
      <c r="A7" s="83">
        <v>301</v>
      </c>
      <c r="B7" s="84" t="s">
        <v>37</v>
      </c>
      <c r="C7" s="55">
        <f>SUM(C8:C20)</f>
        <v>12182675</v>
      </c>
      <c r="D7" s="76"/>
      <c r="E7" s="77"/>
      <c r="F7" s="77"/>
    </row>
    <row r="8" spans="1:6" ht="18" customHeight="1">
      <c r="A8" s="79">
        <v>30101</v>
      </c>
      <c r="B8" s="85" t="s">
        <v>235</v>
      </c>
      <c r="C8" s="57">
        <v>1684644</v>
      </c>
      <c r="D8" s="76"/>
      <c r="E8" s="77"/>
      <c r="F8" s="77"/>
    </row>
    <row r="9" spans="1:6" ht="18" customHeight="1">
      <c r="A9" s="79">
        <v>30102</v>
      </c>
      <c r="B9" s="85" t="s">
        <v>236</v>
      </c>
      <c r="C9" s="57">
        <v>1505400</v>
      </c>
      <c r="D9" s="76"/>
      <c r="E9" s="77"/>
      <c r="F9" s="77"/>
    </row>
    <row r="10" spans="1:6" ht="18" customHeight="1">
      <c r="A10" s="79">
        <v>30103</v>
      </c>
      <c r="B10" s="85" t="s">
        <v>237</v>
      </c>
      <c r="C10" s="57">
        <v>4120000</v>
      </c>
      <c r="D10" s="76"/>
      <c r="E10" s="77"/>
      <c r="F10" s="77"/>
    </row>
    <row r="11" spans="1:6" ht="18" customHeight="1">
      <c r="A11" s="79">
        <v>30106</v>
      </c>
      <c r="B11" s="85" t="s">
        <v>238</v>
      </c>
      <c r="C11" s="57"/>
      <c r="D11" s="76"/>
      <c r="E11" s="77"/>
      <c r="F11" s="77"/>
    </row>
    <row r="12" spans="1:6" ht="18" customHeight="1">
      <c r="A12" s="79">
        <v>30107</v>
      </c>
      <c r="B12" s="85" t="s">
        <v>239</v>
      </c>
      <c r="C12" s="57">
        <v>451200</v>
      </c>
      <c r="D12" s="76"/>
      <c r="E12" s="77"/>
      <c r="F12" s="77"/>
    </row>
    <row r="13" spans="1:6" ht="18" customHeight="1">
      <c r="A13" s="79">
        <v>30108</v>
      </c>
      <c r="B13" s="85" t="s">
        <v>240</v>
      </c>
      <c r="C13" s="57">
        <v>887442</v>
      </c>
      <c r="D13" s="76"/>
      <c r="E13" s="77"/>
      <c r="F13" s="77"/>
    </row>
    <row r="14" spans="1:6" ht="18" customHeight="1">
      <c r="A14" s="79">
        <v>30109</v>
      </c>
      <c r="B14" s="85" t="s">
        <v>241</v>
      </c>
      <c r="C14" s="57">
        <v>69424</v>
      </c>
      <c r="D14" s="76"/>
      <c r="E14" s="77"/>
      <c r="F14" s="77"/>
    </row>
    <row r="15" spans="1:6" ht="18" customHeight="1">
      <c r="A15" s="79">
        <v>30110</v>
      </c>
      <c r="B15" s="85" t="s">
        <v>242</v>
      </c>
      <c r="C15" s="57">
        <v>236244</v>
      </c>
      <c r="D15" s="76"/>
      <c r="E15" s="77"/>
      <c r="F15" s="77"/>
    </row>
    <row r="16" spans="1:6" ht="18" customHeight="1">
      <c r="A16" s="79">
        <v>30111</v>
      </c>
      <c r="B16" s="85" t="s">
        <v>243</v>
      </c>
      <c r="C16" s="57">
        <v>145000</v>
      </c>
      <c r="D16" s="76"/>
      <c r="E16" s="77"/>
      <c r="F16" s="77"/>
    </row>
    <row r="17" spans="1:6" ht="18" customHeight="1">
      <c r="A17" s="79">
        <v>30112</v>
      </c>
      <c r="B17" s="85" t="s">
        <v>244</v>
      </c>
      <c r="C17" s="57">
        <v>183321</v>
      </c>
      <c r="D17" s="76"/>
      <c r="E17" s="77"/>
      <c r="F17" s="77"/>
    </row>
    <row r="18" spans="1:6" ht="18" customHeight="1">
      <c r="A18" s="79">
        <v>30113</v>
      </c>
      <c r="B18" s="85" t="s">
        <v>245</v>
      </c>
      <c r="C18" s="57">
        <v>900000</v>
      </c>
      <c r="D18" s="76"/>
      <c r="E18" s="77"/>
      <c r="F18" s="77"/>
    </row>
    <row r="19" spans="1:6" ht="18" customHeight="1">
      <c r="A19" s="79">
        <v>30114</v>
      </c>
      <c r="B19" s="85" t="s">
        <v>246</v>
      </c>
      <c r="C19" s="57"/>
      <c r="D19" s="76"/>
      <c r="E19" s="77"/>
      <c r="F19" s="77"/>
    </row>
    <row r="20" spans="1:6" ht="18" customHeight="1">
      <c r="A20" s="79">
        <v>30199</v>
      </c>
      <c r="B20" s="85" t="s">
        <v>247</v>
      </c>
      <c r="C20" s="57">
        <v>2000000</v>
      </c>
      <c r="D20" s="76"/>
      <c r="E20" s="77"/>
      <c r="F20" s="77"/>
    </row>
    <row r="21" spans="1:6" ht="18" customHeight="1">
      <c r="A21" s="83">
        <v>302</v>
      </c>
      <c r="B21" s="86" t="s">
        <v>45</v>
      </c>
      <c r="C21" s="55">
        <f>SUM(C22:C48)</f>
        <v>9275630</v>
      </c>
      <c r="D21" s="76"/>
      <c r="E21" s="77"/>
      <c r="F21" s="77"/>
    </row>
    <row r="22" spans="1:6" ht="18" customHeight="1">
      <c r="A22" s="79">
        <v>30201</v>
      </c>
      <c r="B22" s="85" t="s">
        <v>248</v>
      </c>
      <c r="C22" s="57">
        <v>350000</v>
      </c>
      <c r="D22" s="76"/>
      <c r="E22" s="77"/>
      <c r="F22" s="77"/>
    </row>
    <row r="23" spans="1:6" ht="18" customHeight="1">
      <c r="A23" s="79">
        <v>30202</v>
      </c>
      <c r="B23" s="85" t="s">
        <v>249</v>
      </c>
      <c r="C23" s="57"/>
      <c r="D23" s="76"/>
      <c r="E23" s="77"/>
      <c r="F23" s="77"/>
    </row>
    <row r="24" spans="1:6" ht="18" customHeight="1">
      <c r="A24" s="79">
        <v>30203</v>
      </c>
      <c r="B24" s="85" t="s">
        <v>250</v>
      </c>
      <c r="C24" s="57">
        <v>50000</v>
      </c>
      <c r="D24" s="76"/>
      <c r="E24" s="77"/>
      <c r="F24" s="77"/>
    </row>
    <row r="25" spans="1:6" ht="18" customHeight="1">
      <c r="A25" s="79">
        <v>30204</v>
      </c>
      <c r="B25" s="85" t="s">
        <v>251</v>
      </c>
      <c r="C25" s="57"/>
      <c r="D25" s="76"/>
      <c r="E25" s="77"/>
      <c r="F25" s="77"/>
    </row>
    <row r="26" spans="1:6" ht="18" customHeight="1">
      <c r="A26" s="79">
        <v>30205</v>
      </c>
      <c r="B26" s="85" t="s">
        <v>252</v>
      </c>
      <c r="C26" s="57">
        <v>35000</v>
      </c>
      <c r="D26" s="76"/>
      <c r="E26" s="77"/>
      <c r="F26" s="77"/>
    </row>
    <row r="27" spans="1:6" ht="18" customHeight="1">
      <c r="A27" s="79">
        <v>30206</v>
      </c>
      <c r="B27" s="85" t="s">
        <v>253</v>
      </c>
      <c r="C27" s="57">
        <v>300000</v>
      </c>
      <c r="D27" s="76"/>
      <c r="E27" s="77"/>
      <c r="F27" s="77"/>
    </row>
    <row r="28" spans="1:6" ht="18" customHeight="1">
      <c r="A28" s="79">
        <v>30207</v>
      </c>
      <c r="B28" s="85" t="s">
        <v>254</v>
      </c>
      <c r="C28" s="57">
        <v>10000</v>
      </c>
      <c r="D28" s="76"/>
      <c r="E28" s="77"/>
      <c r="F28" s="77"/>
    </row>
    <row r="29" spans="1:6" ht="18" customHeight="1">
      <c r="A29" s="79">
        <v>30208</v>
      </c>
      <c r="B29" s="85" t="s">
        <v>255</v>
      </c>
      <c r="C29" s="57"/>
      <c r="D29" s="76"/>
      <c r="E29" s="77"/>
      <c r="F29" s="77"/>
    </row>
    <row r="30" spans="1:6" ht="18" customHeight="1">
      <c r="A30" s="79">
        <v>30209</v>
      </c>
      <c r="B30" s="85" t="s">
        <v>256</v>
      </c>
      <c r="C30" s="57"/>
      <c r="D30" s="76"/>
      <c r="E30" s="77"/>
      <c r="F30" s="77"/>
    </row>
    <row r="31" spans="1:6" ht="18" customHeight="1">
      <c r="A31" s="79">
        <v>30211</v>
      </c>
      <c r="B31" s="85" t="s">
        <v>257</v>
      </c>
      <c r="C31" s="57">
        <v>50000</v>
      </c>
      <c r="D31" s="76"/>
      <c r="E31" s="77"/>
      <c r="F31" s="77"/>
    </row>
    <row r="32" spans="1:6" ht="18" customHeight="1">
      <c r="A32" s="79">
        <v>30212</v>
      </c>
      <c r="B32" s="87" t="s">
        <v>258</v>
      </c>
      <c r="C32" s="57"/>
      <c r="D32" s="76"/>
      <c r="E32" s="77"/>
      <c r="F32" s="77"/>
    </row>
    <row r="33" spans="1:6" ht="18" customHeight="1">
      <c r="A33" s="79">
        <v>30213</v>
      </c>
      <c r="B33" s="85" t="s">
        <v>259</v>
      </c>
      <c r="C33" s="57">
        <v>100000</v>
      </c>
      <c r="D33" s="76"/>
      <c r="E33" s="77"/>
      <c r="F33" s="77"/>
    </row>
    <row r="34" spans="1:6" ht="18" customHeight="1">
      <c r="A34" s="79">
        <v>30214</v>
      </c>
      <c r="B34" s="85" t="s">
        <v>260</v>
      </c>
      <c r="C34" s="57">
        <v>200000</v>
      </c>
      <c r="D34" s="76"/>
      <c r="E34" s="77"/>
      <c r="F34" s="77"/>
    </row>
    <row r="35" spans="1:6" ht="18" customHeight="1">
      <c r="A35" s="79">
        <v>30215</v>
      </c>
      <c r="B35" s="85" t="s">
        <v>261</v>
      </c>
      <c r="C35" s="57">
        <v>150000</v>
      </c>
      <c r="D35" s="76"/>
      <c r="E35" s="77"/>
      <c r="F35" s="77"/>
    </row>
    <row r="36" spans="1:6" ht="18" customHeight="1">
      <c r="A36" s="79">
        <v>30216</v>
      </c>
      <c r="B36" s="85" t="s">
        <v>262</v>
      </c>
      <c r="C36" s="57">
        <v>50000</v>
      </c>
      <c r="D36" s="76"/>
      <c r="E36" s="77"/>
      <c r="F36" s="77"/>
    </row>
    <row r="37" spans="1:6" ht="18" customHeight="1">
      <c r="A37" s="79">
        <v>30217</v>
      </c>
      <c r="B37" s="85" t="s">
        <v>263</v>
      </c>
      <c r="C37" s="57">
        <v>540000</v>
      </c>
      <c r="D37" s="76"/>
      <c r="E37" s="77"/>
      <c r="F37" s="77"/>
    </row>
    <row r="38" spans="1:6" ht="18" customHeight="1">
      <c r="A38" s="79">
        <v>30218</v>
      </c>
      <c r="B38" s="85" t="s">
        <v>264</v>
      </c>
      <c r="C38" s="57"/>
      <c r="D38" s="76"/>
      <c r="E38" s="77"/>
      <c r="F38" s="77"/>
    </row>
    <row r="39" spans="1:6" ht="18" customHeight="1">
      <c r="A39" s="79">
        <v>30224</v>
      </c>
      <c r="B39" s="85" t="s">
        <v>265</v>
      </c>
      <c r="C39" s="57"/>
      <c r="D39" s="76"/>
      <c r="E39" s="77"/>
      <c r="F39" s="77"/>
    </row>
    <row r="40" spans="1:6" ht="18" customHeight="1">
      <c r="A40" s="79">
        <v>30225</v>
      </c>
      <c r="B40" s="85" t="s">
        <v>266</v>
      </c>
      <c r="C40" s="57"/>
      <c r="D40" s="76"/>
      <c r="E40" s="77"/>
      <c r="F40" s="77"/>
    </row>
    <row r="41" spans="1:6" ht="18" customHeight="1">
      <c r="A41" s="79">
        <v>30226</v>
      </c>
      <c r="B41" s="85" t="s">
        <v>267</v>
      </c>
      <c r="C41" s="57">
        <v>2900000</v>
      </c>
      <c r="D41" s="76"/>
      <c r="E41" s="77"/>
      <c r="F41" s="77"/>
    </row>
    <row r="42" spans="1:6" ht="18" customHeight="1">
      <c r="A42" s="79">
        <v>30227</v>
      </c>
      <c r="B42" s="85" t="s">
        <v>268</v>
      </c>
      <c r="C42" s="57">
        <v>1300000</v>
      </c>
      <c r="D42" s="76"/>
      <c r="E42" s="77"/>
      <c r="F42" s="77"/>
    </row>
    <row r="43" spans="1:6" ht="18" customHeight="1">
      <c r="A43" s="79">
        <v>30228</v>
      </c>
      <c r="B43" s="85" t="s">
        <v>269</v>
      </c>
      <c r="C43" s="57">
        <v>500000</v>
      </c>
      <c r="D43" s="76"/>
      <c r="E43" s="77"/>
      <c r="F43" s="77"/>
    </row>
    <row r="44" spans="1:6" ht="18" customHeight="1">
      <c r="A44" s="79">
        <v>30229</v>
      </c>
      <c r="B44" s="85" t="s">
        <v>270</v>
      </c>
      <c r="C44" s="57"/>
      <c r="D44" s="76"/>
      <c r="E44" s="77"/>
      <c r="F44" s="77"/>
    </row>
    <row r="45" spans="1:6" ht="18" customHeight="1">
      <c r="A45" s="79">
        <v>30231</v>
      </c>
      <c r="B45" s="85" t="s">
        <v>271</v>
      </c>
      <c r="C45" s="57">
        <v>45000</v>
      </c>
      <c r="D45" s="76"/>
      <c r="E45" s="77"/>
      <c r="F45" s="77"/>
    </row>
    <row r="46" spans="1:6" ht="18" customHeight="1">
      <c r="A46" s="79">
        <v>30239</v>
      </c>
      <c r="B46" s="85" t="s">
        <v>272</v>
      </c>
      <c r="C46" s="57">
        <v>350000</v>
      </c>
      <c r="D46" s="76"/>
      <c r="E46" s="77"/>
      <c r="F46" s="77"/>
    </row>
    <row r="47" spans="1:6" ht="18" customHeight="1">
      <c r="A47" s="79">
        <v>30240</v>
      </c>
      <c r="B47" s="85" t="s">
        <v>273</v>
      </c>
      <c r="C47" s="57"/>
      <c r="D47" s="76"/>
      <c r="E47" s="77"/>
      <c r="F47" s="77"/>
    </row>
    <row r="48" spans="1:6" ht="18" customHeight="1">
      <c r="A48" s="79">
        <v>30299</v>
      </c>
      <c r="B48" s="85" t="s">
        <v>274</v>
      </c>
      <c r="C48" s="57">
        <v>2345630</v>
      </c>
      <c r="D48" s="76"/>
      <c r="E48" s="77"/>
      <c r="F48" s="77"/>
    </row>
    <row r="49" spans="1:6" ht="18" customHeight="1">
      <c r="A49" s="83">
        <v>303</v>
      </c>
      <c r="B49" s="84" t="s">
        <v>3</v>
      </c>
      <c r="C49" s="55">
        <f>SUM(C50:C60)</f>
        <v>2260000</v>
      </c>
      <c r="E49" s="76"/>
      <c r="F49" s="77"/>
    </row>
    <row r="50" spans="1:6" ht="18" customHeight="1">
      <c r="A50" s="79">
        <v>30301</v>
      </c>
      <c r="B50" s="85" t="s">
        <v>275</v>
      </c>
      <c r="C50" s="57"/>
      <c r="D50" s="88"/>
      <c r="E50" s="76"/>
      <c r="F50" s="77"/>
    </row>
    <row r="51" spans="1:6" ht="18" customHeight="1">
      <c r="A51" s="79">
        <v>30302</v>
      </c>
      <c r="B51" s="85" t="s">
        <v>276</v>
      </c>
      <c r="C51" s="57">
        <v>40000</v>
      </c>
      <c r="D51" s="76"/>
      <c r="E51" s="76"/>
      <c r="F51" s="77"/>
    </row>
    <row r="52" spans="1:6" ht="18" customHeight="1">
      <c r="A52" s="79">
        <v>30303</v>
      </c>
      <c r="B52" s="85" t="s">
        <v>277</v>
      </c>
      <c r="C52" s="57"/>
      <c r="D52" s="76"/>
      <c r="E52" s="77"/>
      <c r="F52" s="77"/>
    </row>
    <row r="53" spans="1:6" ht="18" customHeight="1">
      <c r="A53" s="79">
        <v>30304</v>
      </c>
      <c r="B53" s="85" t="s">
        <v>278</v>
      </c>
      <c r="C53" s="57">
        <v>15000</v>
      </c>
      <c r="D53" s="76"/>
      <c r="E53" s="77"/>
      <c r="F53" s="77"/>
    </row>
    <row r="54" spans="1:6" ht="18" customHeight="1">
      <c r="A54" s="79">
        <v>30305</v>
      </c>
      <c r="B54" s="85" t="s">
        <v>279</v>
      </c>
      <c r="C54" s="57">
        <v>700000</v>
      </c>
      <c r="D54" s="76"/>
      <c r="E54" s="77"/>
      <c r="F54" s="77"/>
    </row>
    <row r="55" spans="1:6" ht="18" customHeight="1">
      <c r="A55" s="79">
        <v>30306</v>
      </c>
      <c r="B55" s="85" t="s">
        <v>280</v>
      </c>
      <c r="C55" s="57">
        <v>150000</v>
      </c>
      <c r="D55" s="76"/>
      <c r="E55" s="77"/>
      <c r="F55" s="77"/>
    </row>
    <row r="56" spans="1:6" ht="18" customHeight="1">
      <c r="A56" s="79">
        <v>30307</v>
      </c>
      <c r="B56" s="85" t="s">
        <v>281</v>
      </c>
      <c r="C56" s="57">
        <v>255000</v>
      </c>
      <c r="D56" s="76"/>
      <c r="E56" s="77"/>
      <c r="F56" s="77"/>
    </row>
    <row r="57" spans="1:6" ht="18" customHeight="1">
      <c r="A57" s="79">
        <v>30308</v>
      </c>
      <c r="B57" s="85" t="s">
        <v>282</v>
      </c>
      <c r="C57" s="57"/>
      <c r="D57" s="76"/>
      <c r="E57" s="77"/>
      <c r="F57" s="77"/>
    </row>
    <row r="58" spans="1:6" ht="18" customHeight="1">
      <c r="A58" s="79">
        <v>30309</v>
      </c>
      <c r="B58" s="85" t="s">
        <v>283</v>
      </c>
      <c r="C58" s="57">
        <v>100000</v>
      </c>
      <c r="D58" s="76"/>
      <c r="E58" s="77"/>
      <c r="F58" s="77"/>
    </row>
    <row r="59" spans="1:6" ht="18" customHeight="1">
      <c r="A59" s="79">
        <v>30310</v>
      </c>
      <c r="B59" s="85" t="s">
        <v>284</v>
      </c>
      <c r="C59" s="57">
        <v>0</v>
      </c>
      <c r="D59" s="76"/>
      <c r="E59" s="77"/>
      <c r="F59" s="77"/>
    </row>
    <row r="60" spans="1:6" ht="18" customHeight="1">
      <c r="A60" s="79">
        <v>30399</v>
      </c>
      <c r="B60" s="85" t="s">
        <v>285</v>
      </c>
      <c r="C60" s="57">
        <v>1000000</v>
      </c>
      <c r="D60" s="76"/>
      <c r="E60" s="77"/>
      <c r="F60" s="77"/>
    </row>
  </sheetData>
  <sheetProtection formatCells="0" formatColumns="0" formatRows="0"/>
  <mergeCells count="6">
    <mergeCell ref="A2:C2"/>
    <mergeCell ref="A3:B3"/>
    <mergeCell ref="A4:A5"/>
    <mergeCell ref="B4:B5"/>
    <mergeCell ref="C4:C5"/>
    <mergeCell ref="A6:B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27.33203125" style="117" customWidth="1"/>
    <col min="2" max="2" width="40.33203125" style="117" customWidth="1"/>
    <col min="3" max="3" width="26.5" style="117" customWidth="1"/>
    <col min="4" max="9" width="9.33203125" style="117" customWidth="1"/>
    <col min="10" max="16384" width="9.16015625" style="117" customWidth="1"/>
  </cols>
  <sheetData>
    <row r="1" spans="1:9" ht="19.5" customHeight="1">
      <c r="A1" s="73"/>
      <c r="B1" s="113"/>
      <c r="C1" s="114" t="s">
        <v>372</v>
      </c>
      <c r="D1" s="115"/>
      <c r="E1" s="116"/>
      <c r="F1" s="116"/>
      <c r="G1" s="116"/>
      <c r="H1" s="116"/>
      <c r="I1" s="116"/>
    </row>
    <row r="2" spans="1:9" ht="37.5" customHeight="1">
      <c r="A2" s="233" t="s">
        <v>373</v>
      </c>
      <c r="B2" s="233"/>
      <c r="C2" s="233"/>
      <c r="D2" s="115"/>
      <c r="E2" s="116"/>
      <c r="F2" s="116"/>
      <c r="G2" s="116"/>
      <c r="H2" s="116"/>
      <c r="I2" s="116"/>
    </row>
    <row r="3" spans="1:9" ht="24" customHeight="1">
      <c r="A3" s="8" t="s">
        <v>432</v>
      </c>
      <c r="B3" s="118"/>
      <c r="C3" s="119" t="s">
        <v>6</v>
      </c>
      <c r="D3" s="115"/>
      <c r="E3" s="116"/>
      <c r="F3" s="116"/>
      <c r="G3" s="116"/>
      <c r="H3" s="116"/>
      <c r="I3" s="116"/>
    </row>
    <row r="4" spans="1:9" ht="24.75" customHeight="1">
      <c r="A4" s="234" t="s">
        <v>232</v>
      </c>
      <c r="B4" s="235" t="s">
        <v>233</v>
      </c>
      <c r="C4" s="236" t="s">
        <v>90</v>
      </c>
      <c r="D4" s="115"/>
      <c r="E4" s="115"/>
      <c r="F4" s="115"/>
      <c r="G4" s="115"/>
      <c r="H4" s="115"/>
      <c r="I4" s="115"/>
    </row>
    <row r="5" spans="1:9" ht="55.5" customHeight="1">
      <c r="A5" s="234"/>
      <c r="B5" s="235"/>
      <c r="C5" s="237"/>
      <c r="D5" s="115"/>
      <c r="E5" s="115"/>
      <c r="F5" s="116"/>
      <c r="G5" s="116"/>
      <c r="H5" s="116"/>
      <c r="I5" s="116"/>
    </row>
    <row r="6" spans="1:9" s="123" customFormat="1" ht="30" customHeight="1">
      <c r="A6" s="238" t="s">
        <v>234</v>
      </c>
      <c r="B6" s="239"/>
      <c r="C6" s="120">
        <f>SUM(C7,C12,C23)</f>
        <v>23718305</v>
      </c>
      <c r="D6" s="121"/>
      <c r="E6" s="121"/>
      <c r="F6" s="122"/>
      <c r="G6" s="122"/>
      <c r="H6" s="122"/>
      <c r="I6" s="122"/>
    </row>
    <row r="7" spans="1:9" s="19" customFormat="1" ht="21" customHeight="1">
      <c r="A7" s="124">
        <v>501</v>
      </c>
      <c r="B7" s="125" t="s">
        <v>335</v>
      </c>
      <c r="C7" s="50">
        <f>SUM(C8:C11)</f>
        <v>12182675</v>
      </c>
      <c r="D7" s="126"/>
      <c r="E7" s="127"/>
      <c r="F7" s="128"/>
      <c r="G7" s="128"/>
      <c r="H7" s="128"/>
      <c r="I7" s="128"/>
    </row>
    <row r="8" spans="1:9" s="19" customFormat="1" ht="21" customHeight="1">
      <c r="A8" s="142">
        <v>50101</v>
      </c>
      <c r="B8" s="129" t="s">
        <v>336</v>
      </c>
      <c r="C8" s="130">
        <v>7310044</v>
      </c>
      <c r="D8" s="127"/>
      <c r="E8" s="127"/>
      <c r="F8" s="128"/>
      <c r="G8" s="128"/>
      <c r="H8" s="128"/>
      <c r="I8" s="128"/>
    </row>
    <row r="9" spans="1:9" s="19" customFormat="1" ht="21" customHeight="1">
      <c r="A9" s="142">
        <v>50102</v>
      </c>
      <c r="B9" s="129" t="s">
        <v>337</v>
      </c>
      <c r="C9" s="44">
        <v>1521431</v>
      </c>
      <c r="D9" s="127"/>
      <c r="E9" s="128"/>
      <c r="F9" s="128"/>
      <c r="G9" s="128"/>
      <c r="H9" s="128"/>
      <c r="I9" s="128"/>
    </row>
    <row r="10" spans="1:9" s="19" customFormat="1" ht="21" customHeight="1">
      <c r="A10" s="142">
        <v>50103</v>
      </c>
      <c r="B10" s="129" t="s">
        <v>338</v>
      </c>
      <c r="C10" s="44">
        <v>900000</v>
      </c>
      <c r="D10" s="127"/>
      <c r="E10" s="128"/>
      <c r="F10" s="128"/>
      <c r="G10" s="128"/>
      <c r="H10" s="128"/>
      <c r="I10" s="128"/>
    </row>
    <row r="11" spans="1:9" s="19" customFormat="1" ht="21" customHeight="1">
      <c r="A11" s="142">
        <v>50199</v>
      </c>
      <c r="B11" s="129" t="s">
        <v>247</v>
      </c>
      <c r="C11" s="44">
        <v>2451200</v>
      </c>
      <c r="D11" s="127"/>
      <c r="E11" s="128"/>
      <c r="F11" s="128"/>
      <c r="G11" s="128"/>
      <c r="H11" s="128"/>
      <c r="I11" s="128"/>
    </row>
    <row r="12" spans="1:9" s="19" customFormat="1" ht="21" customHeight="1">
      <c r="A12" s="124">
        <v>502</v>
      </c>
      <c r="B12" s="131" t="s">
        <v>339</v>
      </c>
      <c r="C12" s="50">
        <f>SUM(C13:C22)</f>
        <v>9275630</v>
      </c>
      <c r="D12" s="127"/>
      <c r="E12" s="128"/>
      <c r="F12" s="128"/>
      <c r="G12" s="128"/>
      <c r="H12" s="128"/>
      <c r="I12" s="128"/>
    </row>
    <row r="13" spans="1:9" s="19" customFormat="1" ht="21" customHeight="1">
      <c r="A13" s="142">
        <v>50201</v>
      </c>
      <c r="B13" s="129" t="s">
        <v>340</v>
      </c>
      <c r="C13" s="130">
        <v>1795000</v>
      </c>
      <c r="D13" s="127"/>
      <c r="E13" s="128"/>
      <c r="F13" s="128"/>
      <c r="G13" s="128"/>
      <c r="H13" s="128"/>
      <c r="I13" s="128"/>
    </row>
    <row r="14" spans="1:9" s="19" customFormat="1" ht="21" customHeight="1">
      <c r="A14" s="142">
        <v>50202</v>
      </c>
      <c r="B14" s="129" t="s">
        <v>261</v>
      </c>
      <c r="C14" s="44">
        <v>150000</v>
      </c>
      <c r="D14" s="127"/>
      <c r="E14" s="128"/>
      <c r="F14" s="128"/>
      <c r="G14" s="128"/>
      <c r="H14" s="128"/>
      <c r="I14" s="128"/>
    </row>
    <row r="15" spans="1:9" s="19" customFormat="1" ht="21" customHeight="1">
      <c r="A15" s="142">
        <v>50203</v>
      </c>
      <c r="B15" s="129" t="s">
        <v>262</v>
      </c>
      <c r="C15" s="44">
        <v>50000</v>
      </c>
      <c r="D15" s="127"/>
      <c r="E15" s="128"/>
      <c r="F15" s="128"/>
      <c r="G15" s="128"/>
      <c r="H15" s="128"/>
      <c r="I15" s="128"/>
    </row>
    <row r="16" spans="1:9" s="19" customFormat="1" ht="21" customHeight="1">
      <c r="A16" s="142">
        <v>50204</v>
      </c>
      <c r="B16" s="129" t="s">
        <v>341</v>
      </c>
      <c r="C16" s="44"/>
      <c r="D16" s="127"/>
      <c r="E16" s="128"/>
      <c r="F16" s="128"/>
      <c r="G16" s="128"/>
      <c r="H16" s="128"/>
      <c r="I16" s="128"/>
    </row>
    <row r="17" spans="1:9" s="19" customFormat="1" ht="21" customHeight="1">
      <c r="A17" s="142">
        <v>50205</v>
      </c>
      <c r="B17" s="129" t="s">
        <v>268</v>
      </c>
      <c r="C17" s="44">
        <v>4250000</v>
      </c>
      <c r="D17" s="127"/>
      <c r="E17" s="128"/>
      <c r="F17" s="128"/>
      <c r="G17" s="128"/>
      <c r="H17" s="128"/>
      <c r="I17" s="128"/>
    </row>
    <row r="18" spans="1:9" s="19" customFormat="1" ht="21" customHeight="1">
      <c r="A18" s="142">
        <v>50206</v>
      </c>
      <c r="B18" s="129" t="s">
        <v>263</v>
      </c>
      <c r="C18" s="44">
        <v>540000</v>
      </c>
      <c r="D18" s="127"/>
      <c r="E18" s="128"/>
      <c r="F18" s="128"/>
      <c r="G18" s="128"/>
      <c r="H18" s="128"/>
      <c r="I18" s="128"/>
    </row>
    <row r="19" spans="1:9" s="19" customFormat="1" ht="21" customHeight="1">
      <c r="A19" s="142">
        <v>50207</v>
      </c>
      <c r="B19" s="132" t="s">
        <v>342</v>
      </c>
      <c r="C19" s="44"/>
      <c r="D19" s="127"/>
      <c r="E19" s="128"/>
      <c r="F19" s="128"/>
      <c r="G19" s="128"/>
      <c r="H19" s="128"/>
      <c r="I19" s="128"/>
    </row>
    <row r="20" spans="1:9" s="19" customFormat="1" ht="21" customHeight="1">
      <c r="A20" s="142">
        <v>50208</v>
      </c>
      <c r="B20" s="129" t="s">
        <v>271</v>
      </c>
      <c r="C20" s="44">
        <v>45000</v>
      </c>
      <c r="D20" s="127"/>
      <c r="E20" s="128"/>
      <c r="F20" s="128"/>
      <c r="G20" s="128"/>
      <c r="H20" s="128"/>
      <c r="I20" s="128"/>
    </row>
    <row r="21" spans="1:9" s="19" customFormat="1" ht="21" customHeight="1">
      <c r="A21" s="142">
        <v>50209</v>
      </c>
      <c r="B21" s="129" t="s">
        <v>343</v>
      </c>
      <c r="C21" s="44">
        <v>100000</v>
      </c>
      <c r="D21" s="127"/>
      <c r="E21" s="128"/>
      <c r="F21" s="128"/>
      <c r="G21" s="128"/>
      <c r="H21" s="128"/>
      <c r="I21" s="128"/>
    </row>
    <row r="22" spans="1:9" s="19" customFormat="1" ht="21" customHeight="1">
      <c r="A22" s="142">
        <v>50299</v>
      </c>
      <c r="B22" s="129" t="s">
        <v>274</v>
      </c>
      <c r="C22" s="25">
        <v>2345630</v>
      </c>
      <c r="D22" s="127"/>
      <c r="E22" s="128"/>
      <c r="F22" s="128"/>
      <c r="G22" s="128"/>
      <c r="H22" s="128"/>
      <c r="I22" s="128"/>
    </row>
    <row r="23" spans="1:9" s="19" customFormat="1" ht="21" customHeight="1">
      <c r="A23" s="124">
        <v>509</v>
      </c>
      <c r="B23" s="125" t="s">
        <v>3</v>
      </c>
      <c r="C23" s="50">
        <f>SUM(C24:C28)</f>
        <v>2260000</v>
      </c>
      <c r="D23" s="127"/>
      <c r="E23" s="128"/>
      <c r="F23" s="128"/>
      <c r="G23" s="128"/>
      <c r="H23" s="128"/>
      <c r="I23" s="128"/>
    </row>
    <row r="24" spans="1:9" s="19" customFormat="1" ht="21" customHeight="1">
      <c r="A24" s="142">
        <v>50901</v>
      </c>
      <c r="B24" s="129" t="s">
        <v>358</v>
      </c>
      <c r="C24" s="130">
        <v>1220000</v>
      </c>
      <c r="D24" s="127"/>
      <c r="E24" s="128"/>
      <c r="F24" s="128"/>
      <c r="G24" s="128"/>
      <c r="H24" s="128"/>
      <c r="I24" s="128"/>
    </row>
    <row r="25" spans="1:9" s="19" customFormat="1" ht="21" customHeight="1">
      <c r="A25" s="142">
        <v>50902</v>
      </c>
      <c r="B25" s="133" t="s">
        <v>282</v>
      </c>
      <c r="C25" s="44"/>
      <c r="D25" s="127"/>
      <c r="E25" s="128"/>
      <c r="F25" s="128"/>
      <c r="G25" s="128"/>
      <c r="H25" s="128"/>
      <c r="I25" s="128"/>
    </row>
    <row r="26" spans="1:9" s="19" customFormat="1" ht="21" customHeight="1">
      <c r="A26" s="142">
        <v>50903</v>
      </c>
      <c r="B26" s="129" t="s">
        <v>284</v>
      </c>
      <c r="C26" s="44"/>
      <c r="D26" s="127"/>
      <c r="E26" s="128"/>
      <c r="F26" s="128"/>
      <c r="G26" s="128"/>
      <c r="H26" s="128"/>
      <c r="I26" s="128"/>
    </row>
    <row r="27" spans="1:9" s="19" customFormat="1" ht="21" customHeight="1">
      <c r="A27" s="142">
        <v>50905</v>
      </c>
      <c r="B27" s="129" t="s">
        <v>359</v>
      </c>
      <c r="C27" s="44">
        <v>40000</v>
      </c>
      <c r="D27" s="127"/>
      <c r="E27" s="128"/>
      <c r="F27" s="128"/>
      <c r="G27" s="128"/>
      <c r="H27" s="128"/>
      <c r="I27" s="128"/>
    </row>
    <row r="28" spans="1:9" s="19" customFormat="1" ht="21" customHeight="1">
      <c r="A28" s="142">
        <v>50999</v>
      </c>
      <c r="B28" s="129" t="s">
        <v>360</v>
      </c>
      <c r="C28" s="25">
        <v>1000000</v>
      </c>
      <c r="D28" s="127"/>
      <c r="E28" s="128"/>
      <c r="F28" s="128"/>
      <c r="G28" s="128"/>
      <c r="H28" s="128"/>
      <c r="I28" s="128"/>
    </row>
    <row r="29" spans="1:9" ht="21" customHeight="1">
      <c r="A29" s="134"/>
      <c r="B29" s="115"/>
      <c r="C29" s="115"/>
      <c r="D29" s="115"/>
      <c r="E29" s="116"/>
      <c r="F29" s="116"/>
      <c r="G29" s="116"/>
      <c r="H29" s="116"/>
      <c r="I29" s="116"/>
    </row>
    <row r="30" spans="1:9" ht="21" customHeight="1">
      <c r="A30" s="135"/>
      <c r="B30" s="116"/>
      <c r="C30" s="115"/>
      <c r="D30" s="116"/>
      <c r="E30" s="116"/>
      <c r="F30" s="116"/>
      <c r="G30" s="116"/>
      <c r="H30" s="116"/>
      <c r="I30" s="116"/>
    </row>
    <row r="31" ht="21" customHeight="1"/>
    <row r="32" spans="1:9" ht="21" customHeight="1">
      <c r="A32" s="135"/>
      <c r="B32" s="116"/>
      <c r="C32" s="115"/>
      <c r="D32" s="116"/>
      <c r="E32" s="116"/>
      <c r="F32" s="116"/>
      <c r="G32" s="116"/>
      <c r="H32" s="116"/>
      <c r="I32" s="116"/>
    </row>
    <row r="33" ht="21" customHeight="1"/>
    <row r="34" spans="1:9" ht="21" customHeight="1">
      <c r="A34" s="135"/>
      <c r="B34" s="116"/>
      <c r="C34" s="115"/>
      <c r="D34" s="116"/>
      <c r="E34" s="116"/>
      <c r="F34" s="116"/>
      <c r="G34" s="116"/>
      <c r="H34" s="116"/>
      <c r="I34" s="116"/>
    </row>
    <row r="35" spans="1:9" ht="21" customHeight="1">
      <c r="A35" s="135"/>
      <c r="B35" s="116"/>
      <c r="C35" s="115"/>
      <c r="D35" s="116"/>
      <c r="E35" s="116"/>
      <c r="F35" s="116"/>
      <c r="G35" s="116"/>
      <c r="H35" s="116"/>
      <c r="I35" s="116"/>
    </row>
  </sheetData>
  <sheetProtection formatCells="0" formatColumns="0" formatRows="0"/>
  <mergeCells count="5">
    <mergeCell ref="A2:C2"/>
    <mergeCell ref="A4:A5"/>
    <mergeCell ref="B4:B5"/>
    <mergeCell ref="C4:C5"/>
    <mergeCell ref="A6:B6"/>
  </mergeCells>
  <printOptions horizontalCentered="1"/>
  <pageMargins left="0.36" right="0.36" top="0.6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D20" sqref="D20"/>
    </sheetView>
  </sheetViews>
  <sheetFormatPr defaultColWidth="9.16015625" defaultRowHeight="11.25"/>
  <cols>
    <col min="1" max="1" width="9.16015625" style="0" customWidth="1"/>
    <col min="2" max="3" width="20" style="0" customWidth="1"/>
    <col min="4" max="4" width="19.83203125" style="0" customWidth="1"/>
    <col min="5" max="5" width="16.83203125" style="0" customWidth="1"/>
    <col min="6" max="6" width="17.33203125" style="0" customWidth="1"/>
    <col min="7" max="7" width="20.5" style="0" customWidth="1"/>
    <col min="8" max="8" width="22.16015625" style="0" hidden="1" customWidth="1"/>
  </cols>
  <sheetData>
    <row r="1" spans="2:54" ht="20.25" customHeigh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2:54" ht="20.25" customHeight="1">
      <c r="B2" s="240" t="s">
        <v>44</v>
      </c>
      <c r="C2" s="240"/>
      <c r="D2" s="240"/>
      <c r="E2" s="240"/>
      <c r="F2" s="240"/>
      <c r="G2" s="240"/>
      <c r="H2" s="24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20.25" customHeight="1">
      <c r="A3" s="35" t="s">
        <v>433</v>
      </c>
      <c r="B3" s="8"/>
      <c r="C3" s="12"/>
      <c r="D3" s="12"/>
      <c r="E3" s="12"/>
      <c r="F3" s="12"/>
      <c r="G3" s="12"/>
      <c r="H3" s="11" t="s">
        <v>39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ht="25.5" customHeight="1">
      <c r="A4" s="241" t="s">
        <v>33</v>
      </c>
      <c r="B4" s="243" t="s">
        <v>50</v>
      </c>
      <c r="C4" s="242" t="s">
        <v>63</v>
      </c>
      <c r="D4" s="242"/>
      <c r="E4" s="242"/>
      <c r="F4" s="242"/>
      <c r="G4" s="242"/>
      <c r="H4" s="24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20.25" customHeight="1">
      <c r="A5" s="241"/>
      <c r="B5" s="243"/>
      <c r="C5" s="241" t="s">
        <v>18</v>
      </c>
      <c r="D5" s="242" t="s">
        <v>32</v>
      </c>
      <c r="E5" s="229" t="s">
        <v>67</v>
      </c>
      <c r="F5" s="242" t="s">
        <v>19</v>
      </c>
      <c r="G5" s="242"/>
      <c r="H5" s="24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20.25" customHeight="1">
      <c r="A6" s="241"/>
      <c r="B6" s="244"/>
      <c r="C6" s="241"/>
      <c r="D6" s="242"/>
      <c r="E6" s="229"/>
      <c r="F6" s="201" t="s">
        <v>38</v>
      </c>
      <c r="G6" s="201" t="s">
        <v>16</v>
      </c>
      <c r="H6" s="201" t="s">
        <v>12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s="20" customFormat="1" ht="19.5" customHeight="1">
      <c r="A7" s="33"/>
      <c r="B7" s="34"/>
      <c r="C7" s="32">
        <v>585000</v>
      </c>
      <c r="D7" s="32">
        <v>540000</v>
      </c>
      <c r="E7" s="32">
        <v>0</v>
      </c>
      <c r="F7" s="32">
        <v>45000</v>
      </c>
      <c r="G7" s="32">
        <v>0</v>
      </c>
      <c r="H7" s="32">
        <v>45000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</row>
    <row r="8" spans="1:54" ht="19.5" customHeight="1">
      <c r="A8" s="33" t="s">
        <v>74</v>
      </c>
      <c r="B8" s="34" t="s">
        <v>75</v>
      </c>
      <c r="C8" s="32">
        <v>585000</v>
      </c>
      <c r="D8" s="32">
        <v>540000</v>
      </c>
      <c r="E8" s="32">
        <v>0</v>
      </c>
      <c r="F8" s="32">
        <v>45000</v>
      </c>
      <c r="G8" s="32">
        <v>0</v>
      </c>
      <c r="H8" s="32">
        <v>45000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9.5" customHeight="1">
      <c r="A9" s="6"/>
      <c r="B9" s="9"/>
      <c r="C9" s="9"/>
      <c r="D9" s="10"/>
      <c r="E9" s="9"/>
      <c r="F9" s="9"/>
      <c r="G9" s="9"/>
      <c r="H9" s="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9.5" customHeight="1">
      <c r="A10" s="6"/>
      <c r="B10" s="9"/>
      <c r="C10" s="9"/>
      <c r="D10" s="9"/>
      <c r="E10" s="10"/>
      <c r="F10" s="10"/>
      <c r="G10" s="9"/>
      <c r="H10" s="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2:54" ht="19.5" customHeight="1">
      <c r="B11" s="9"/>
      <c r="C11" s="9"/>
      <c r="D11" s="9"/>
      <c r="E11" s="10"/>
      <c r="F11" s="10"/>
      <c r="G11" s="9"/>
      <c r="H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2:54" ht="19.5" customHeight="1">
      <c r="B12" s="9"/>
      <c r="C12" s="9"/>
      <c r="D12" s="9"/>
      <c r="E12" s="10"/>
      <c r="F12" s="10"/>
      <c r="G12" s="10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2:54" ht="19.5" customHeight="1">
      <c r="B13" s="9"/>
      <c r="C13" s="9"/>
      <c r="D13" s="9"/>
      <c r="E13" s="10"/>
      <c r="F13" s="10"/>
      <c r="G13" s="10"/>
      <c r="H13" s="1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2:54" ht="19.5" customHeight="1">
      <c r="B14" s="10"/>
      <c r="C14" s="9"/>
      <c r="D14" s="9"/>
      <c r="E14" s="9"/>
      <c r="F14" s="10"/>
      <c r="G14" s="10"/>
      <c r="H14" s="10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2:54" ht="19.5" customHeight="1">
      <c r="B15" s="10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ht="19.5" customHeight="1">
      <c r="D16" s="6"/>
    </row>
    <row r="17" ht="19.5" customHeight="1"/>
    <row r="18" spans="2:54" ht="19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</sheetData>
  <sheetProtection formatCells="0" formatColumns="0" formatRows="0"/>
  <mergeCells count="8">
    <mergeCell ref="B2:H2"/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15748031496062992" right="0.15748031496062992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13.16015625" style="158" customWidth="1"/>
    <col min="2" max="2" width="31.66015625" style="158" customWidth="1"/>
    <col min="3" max="3" width="26" style="158" customWidth="1"/>
    <col min="4" max="4" width="25" style="158" customWidth="1"/>
    <col min="5" max="5" width="26.5" style="158" customWidth="1"/>
    <col min="6" max="16384" width="9.16015625" style="158" customWidth="1"/>
  </cols>
  <sheetData>
    <row r="1" spans="1:5" ht="14.25" customHeight="1">
      <c r="A1" s="156"/>
      <c r="B1" s="156"/>
      <c r="C1" s="156"/>
      <c r="D1" s="156"/>
      <c r="E1" s="157" t="s">
        <v>286</v>
      </c>
    </row>
    <row r="2" spans="1:5" ht="16.5" customHeight="1">
      <c r="A2" s="245" t="s">
        <v>48</v>
      </c>
      <c r="B2" s="245"/>
      <c r="C2" s="245"/>
      <c r="D2" s="245"/>
      <c r="E2" s="245"/>
    </row>
    <row r="3" spans="1:5" ht="20.25" customHeight="1">
      <c r="A3" s="8" t="s">
        <v>432</v>
      </c>
      <c r="B3" s="156"/>
      <c r="C3" s="156"/>
      <c r="D3" s="156"/>
      <c r="E3" s="157" t="s">
        <v>6</v>
      </c>
    </row>
    <row r="4" spans="1:5" ht="22.5" customHeight="1">
      <c r="A4" s="246" t="s">
        <v>71</v>
      </c>
      <c r="B4" s="246" t="s">
        <v>23</v>
      </c>
      <c r="C4" s="246" t="s">
        <v>62</v>
      </c>
      <c r="D4" s="246"/>
      <c r="E4" s="246"/>
    </row>
    <row r="5" spans="1:5" ht="25.5" customHeight="1">
      <c r="A5" s="247"/>
      <c r="B5" s="247"/>
      <c r="C5" s="160" t="s">
        <v>18</v>
      </c>
      <c r="D5" s="160" t="s">
        <v>10</v>
      </c>
      <c r="E5" s="160" t="s">
        <v>41</v>
      </c>
    </row>
    <row r="6" spans="1:5" ht="19.5" customHeight="1">
      <c r="A6" s="161"/>
      <c r="B6" s="161" t="s">
        <v>18</v>
      </c>
      <c r="C6" s="162">
        <f>SUM(D6:E6)</f>
        <v>4179878</v>
      </c>
      <c r="D6" s="163">
        <v>0</v>
      </c>
      <c r="E6" s="162">
        <f>SUM(E7,E9,E13)</f>
        <v>4179878</v>
      </c>
    </row>
    <row r="7" spans="1:5" ht="27.75" customHeight="1">
      <c r="A7" s="164" t="s">
        <v>146</v>
      </c>
      <c r="B7" s="165" t="s">
        <v>147</v>
      </c>
      <c r="C7" s="162">
        <f aca="true" t="shared" si="0" ref="C7:C16">SUM(D7:E7)</f>
        <v>100000</v>
      </c>
      <c r="D7" s="166">
        <v>0</v>
      </c>
      <c r="E7" s="167">
        <f>SUM(E8)</f>
        <v>100000</v>
      </c>
    </row>
    <row r="8" spans="1:5" ht="17.25" customHeight="1">
      <c r="A8" s="196" t="s">
        <v>389</v>
      </c>
      <c r="B8" s="169" t="s">
        <v>390</v>
      </c>
      <c r="C8" s="162">
        <f t="shared" si="0"/>
        <v>100000</v>
      </c>
      <c r="D8" s="166">
        <v>0</v>
      </c>
      <c r="E8" s="167">
        <v>100000</v>
      </c>
    </row>
    <row r="9" spans="1:5" ht="19.5" customHeight="1">
      <c r="A9" s="164" t="s">
        <v>171</v>
      </c>
      <c r="B9" s="164" t="s">
        <v>172</v>
      </c>
      <c r="C9" s="162">
        <f t="shared" si="0"/>
        <v>3499878</v>
      </c>
      <c r="D9" s="171">
        <v>0</v>
      </c>
      <c r="E9" s="167">
        <f>SUM(E10:E12)</f>
        <v>3499878</v>
      </c>
    </row>
    <row r="10" spans="1:5" ht="19.5" customHeight="1">
      <c r="A10" s="196" t="s">
        <v>177</v>
      </c>
      <c r="B10" s="196" t="s">
        <v>178</v>
      </c>
      <c r="C10" s="162">
        <f t="shared" si="0"/>
        <v>2599878</v>
      </c>
      <c r="D10" s="172"/>
      <c r="E10" s="167">
        <v>2599878</v>
      </c>
    </row>
    <row r="11" spans="1:5" ht="19.5" customHeight="1">
      <c r="A11" s="173">
        <v>2121399</v>
      </c>
      <c r="B11" s="174" t="s">
        <v>179</v>
      </c>
      <c r="C11" s="162">
        <f t="shared" si="0"/>
        <v>650000</v>
      </c>
      <c r="D11" s="166"/>
      <c r="E11" s="167">
        <v>650000</v>
      </c>
    </row>
    <row r="12" spans="1:5" ht="19.5" customHeight="1">
      <c r="A12" s="173">
        <v>2121499</v>
      </c>
      <c r="B12" s="174" t="s">
        <v>399</v>
      </c>
      <c r="C12" s="162">
        <f t="shared" si="0"/>
        <v>250000</v>
      </c>
      <c r="D12" s="166"/>
      <c r="E12" s="167">
        <v>250000</v>
      </c>
    </row>
    <row r="13" spans="1:5" ht="19.5" customHeight="1">
      <c r="A13" s="164" t="s">
        <v>218</v>
      </c>
      <c r="B13" s="164" t="s">
        <v>219</v>
      </c>
      <c r="C13" s="162">
        <f t="shared" si="0"/>
        <v>580000</v>
      </c>
      <c r="D13" s="166"/>
      <c r="E13" s="167">
        <f>SUM(E14:E16)</f>
        <v>580000</v>
      </c>
    </row>
    <row r="14" spans="1:5" ht="19.5" customHeight="1">
      <c r="A14" s="196" t="s">
        <v>407</v>
      </c>
      <c r="B14" s="200" t="s">
        <v>408</v>
      </c>
      <c r="C14" s="162">
        <f t="shared" si="0"/>
        <v>80000</v>
      </c>
      <c r="D14" s="166"/>
      <c r="E14" s="167">
        <v>80000</v>
      </c>
    </row>
    <row r="15" spans="1:5" ht="19.5" customHeight="1">
      <c r="A15" s="173">
        <v>2296002</v>
      </c>
      <c r="B15" s="174" t="s">
        <v>220</v>
      </c>
      <c r="C15" s="162">
        <f t="shared" si="0"/>
        <v>200000</v>
      </c>
      <c r="D15" s="166"/>
      <c r="E15" s="167">
        <v>200000</v>
      </c>
    </row>
    <row r="16" spans="1:5" ht="19.5" customHeight="1">
      <c r="A16" s="173">
        <v>2296003</v>
      </c>
      <c r="B16" s="174" t="s">
        <v>221</v>
      </c>
      <c r="C16" s="162">
        <f t="shared" si="0"/>
        <v>300000</v>
      </c>
      <c r="D16" s="166"/>
      <c r="E16" s="167">
        <v>300000</v>
      </c>
    </row>
    <row r="17" spans="1:5" ht="19.5" customHeight="1">
      <c r="A17" s="173"/>
      <c r="B17" s="174"/>
      <c r="C17" s="171"/>
      <c r="D17" s="166"/>
      <c r="E17" s="166"/>
    </row>
    <row r="18" spans="1:5" ht="19.5" customHeight="1">
      <c r="A18" s="173"/>
      <c r="B18" s="174"/>
      <c r="C18" s="171"/>
      <c r="D18" s="171"/>
      <c r="E18" s="171"/>
    </row>
    <row r="19" ht="19.5" customHeight="1"/>
  </sheetData>
  <sheetProtection formatCells="0" formatColumns="0" formatRows="0"/>
  <mergeCells count="4">
    <mergeCell ref="A2:E2"/>
    <mergeCell ref="A4:A5"/>
    <mergeCell ref="B4:B5"/>
    <mergeCell ref="C4:E4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tt124521</cp:lastModifiedBy>
  <cp:lastPrinted>2019-10-29T03:53:04Z</cp:lastPrinted>
  <dcterms:created xsi:type="dcterms:W3CDTF">2019-03-21T01:38:13Z</dcterms:created>
  <dcterms:modified xsi:type="dcterms:W3CDTF">2021-05-31T03:11:31Z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722646</vt:i4>
  </property>
</Properties>
</file>