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7"/>
  </bookViews>
  <sheets>
    <sheet name="1.部门收支总表" sheetId="1" r:id="rId1"/>
    <sheet name="部门收入总表" sheetId="2" r:id="rId2"/>
    <sheet name="财政拨款收支总表" sheetId="3" r:id="rId3"/>
    <sheet name="一般公共预算支出总表" sheetId="4" r:id="rId4"/>
    <sheet name="部门支出总表" sheetId="5" r:id="rId5"/>
    <sheet name="一般公共预算基本支出表" sheetId="6" r:id="rId6"/>
    <sheet name="一般公共预算三公经费预算" sheetId="7" r:id="rId7"/>
    <sheet name="政府性基金预算支出表" sheetId="8" r:id="rId8"/>
  </sheets>
  <definedNames>
    <definedName name="_xlnm.Print_Area" localSheetId="0">#N/A</definedName>
    <definedName name="_xlnm.Print_Area" localSheetId="1">#N/A</definedName>
    <definedName name="_xlnm.Print_Area" localSheetId="4">#N/A</definedName>
    <definedName name="_xlnm.Print_Area" localSheetId="2">#N/A</definedName>
    <definedName name="_xlnm.Print_Area" localSheetId="6">#N/A</definedName>
    <definedName name="_xlnm.Print_Area" localSheetId="3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<sst xmlns="http://schemas.openxmlformats.org/spreadsheetml/2006/main" count="347" uniqueCount="223">
  <si>
    <t>部门公开表1</t>
  </si>
  <si>
    <t>部门收支总表</t>
  </si>
  <si>
    <t>编制单位：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</si>
  <si>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</si>
  <si>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</si>
  <si>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</si>
  <si>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</si>
  <si>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</si>
  <si>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</si>
  <si>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</si>
  <si>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</si>
  <si>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</si>
  <si>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</si>
  <si>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</si>
  <si>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</si>
  <si>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</si>
  <si>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</si>
  <si>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</si>
  <si>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</si>
  <si>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</si>
  <si>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</si>
  <si>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</si>
  <si>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</si>
  <si>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</si>
  <si>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</si>
  <si>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</si>
  <si>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</si>
  <si>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</si>
  <si>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</si>
  <si>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</si>
  <si>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</si>
  <si>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</si>
  <si>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</si>
  <si>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</si>
  <si>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</si>
  <si>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</si>
  <si>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</si>
  <si>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</si>
  <si>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</si>
  <si>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</si>
  <si>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</si>
  <si>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</si>
  <si>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</si>
  <si>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</si>
  <si>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财政拨款补助</t>
  </si>
  <si>
    <t>财政专户管理事业收入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</si>
  <si>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</si>
  <si>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</si>
  <si>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</si>
  <si>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</si>
  <si>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</si>
  <si>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</si>
  <si>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</si>
  <si>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</si>
  <si>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</si>
  <si>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</si>
  <si>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</si>
  <si>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</si>
  <si>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</si>
  <si>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</si>
  <si>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</si>
  <si>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</si>
  <si>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</si>
  <si>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</si>
  <si>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</si>
  <si>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</si>
  <si>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</si>
  <si>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</si>
  <si>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</si>
  <si>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</si>
  <si>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</si>
  <si>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</si>
  <si>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</si>
  <si>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</si>
  <si>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</si>
  <si>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</si>
  <si>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</si>
  <si>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</si>
  <si>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</si>
  <si>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</si>
  <si>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</si>
  <si>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</si>
  <si>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</si>
  <si>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</si>
  <si>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</si>
  <si>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</si>
  <si>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</si>
  <si>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</si>
  <si>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</si>
  <si>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</si>
  <si>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</si>
  <si>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</si>
  <si>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</si>
  <si>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</si>
  <si>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</si>
  <si>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</si>
  <si>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</si>
  <si>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</si>
  <si>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</si>
  <si>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</si>
  <si>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</si>
  <si>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</si>
  <si>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</t>
  </si>
  <si>
    <t>经济分类科目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</si>
  <si>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</si>
  <si>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</si>
  <si>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</si>
  <si>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</si>
  <si>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</si>
  <si>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</si>
  <si>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</si>
  <si>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</si>
  <si>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</si>
  <si>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</si>
  <si>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</si>
  <si>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</si>
  <si>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</si>
  <si>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</si>
  <si>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</si>
  <si>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</si>
  <si>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</si>
  <si>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</si>
  <si>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</si>
  <si>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</si>
  <si>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</si>
  <si>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</si>
  <si>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</si>
  <si>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</si>
  <si>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</si>
  <si>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</si>
  <si>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被装构置费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</si>
  <si>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</si>
  <si>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</si>
  <si>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</si>
  <si>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</si>
  <si>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</si>
  <si>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</si>
  <si>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</si>
  <si>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</si>
  <si>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</si>
  <si>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</si>
  <si>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</si>
  <si>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</si>
  <si>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</si>
  <si>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</si>
  <si>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</si>
  <si>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</si>
  <si>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</si>
  <si>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</si>
  <si>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</si>
  <si>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</si>
  <si>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提租补助</t>
  </si>
  <si>
    <t>购房补助</t>
  </si>
  <si>
    <t>采暖补助</t>
  </si>
  <si>
    <t>物业服务补贴</t>
  </si>
  <si>
    <t>其他对个人和家庭的补助支出</t>
  </si>
  <si>
    <t>其他资本性支出</t>
  </si>
  <si>
    <t>办公设备购置</t>
  </si>
  <si>
    <t>专用设备购置</t>
  </si>
  <si>
    <t>大型修缮</t>
  </si>
  <si>
    <t>信息网络及软件购置更新</t>
  </si>
  <si>
    <t>物资储备</t>
  </si>
  <si>
    <t>公务用车购置</t>
  </si>
  <si>
    <t>其他交通工具购置</t>
  </si>
  <si>
    <t>部门公开表7</t>
  </si>
  <si>
    <t>一般公共预算“三公”经费预算表</t>
  </si>
  <si>
    <t>单位：  元</t>
  </si>
  <si>
    <t>单位名称</t>
  </si>
  <si>
    <t>“三公”经费预算数（财政拨款）</t>
  </si>
  <si>
    <t>因公出国（境）费</t>
  </si>
  <si>
    <t>公务用车购置及运行费</t>
  </si>
  <si>
    <t>公务用车购置费</t>
  </si>
  <si>
    <t>公务用车运行及维护费</t>
  </si>
  <si>
    <t>部门公开表8</t>
  </si>
  <si>
    <t>政府性基金预算支出表</t>
  </si>
  <si>
    <t>单位代码</t>
  </si>
  <si>
    <t>本年政府性基金预算财政拨款支出</t>
  </si>
  <si>
    <t>808001</t>
  </si>
  <si>
    <t>[2010301]行政运行(政府办公厅)</t>
  </si>
  <si>
    <t>[2080299]其他民政管理事务支出</t>
  </si>
  <si>
    <t>[2110402]农村环境保护</t>
  </si>
  <si>
    <t>[2120201]城乡社区规划与管理</t>
  </si>
  <si>
    <t>[2120303]小城镇基础设施建设</t>
  </si>
  <si>
    <t>[2130199]其他农业支出</t>
  </si>
  <si>
    <t>[2130299]其他林业支出</t>
  </si>
  <si>
    <t>[2130305]水利工程建设</t>
  </si>
  <si>
    <t>[2130701]对村级一事一议的补助</t>
  </si>
  <si>
    <t>[2140104]公路新建</t>
  </si>
  <si>
    <t>[2299901]其他支出</t>
  </si>
  <si>
    <t>[2040204] 治安管理</t>
  </si>
  <si>
    <t>[2010308]信访事务</t>
  </si>
  <si>
    <t>[2140105] 公路改建</t>
  </si>
  <si>
    <t>[2109901] 其他医疗卫生与计划生育支出</t>
  </si>
  <si>
    <t>[2012999]其他群众团体事务支出</t>
  </si>
  <si>
    <t>[2050299]其他普通教育支出</t>
  </si>
  <si>
    <t>[2089901]其他社会保障和就业支出</t>
  </si>
  <si>
    <t>[2070199]其他文化支出</t>
  </si>
  <si>
    <t>201</t>
  </si>
  <si>
    <t>03</t>
  </si>
  <si>
    <t>01</t>
  </si>
  <si>
    <t>201</t>
  </si>
  <si>
    <t>08</t>
  </si>
  <si>
    <t>204</t>
  </si>
  <si>
    <t>02</t>
  </si>
  <si>
    <t>04</t>
  </si>
  <si>
    <t>205</t>
  </si>
  <si>
    <t>02</t>
  </si>
  <si>
    <t>99</t>
  </si>
  <si>
    <t>207</t>
  </si>
  <si>
    <t>02</t>
  </si>
  <si>
    <t>01</t>
  </si>
  <si>
    <t>01</t>
  </si>
  <si>
    <t>02</t>
  </si>
  <si>
    <t>212</t>
  </si>
  <si>
    <t>213</t>
  </si>
  <si>
    <t>99</t>
  </si>
  <si>
    <t>05</t>
  </si>
  <si>
    <t>07</t>
  </si>
  <si>
    <t>214</t>
  </si>
  <si>
    <t>29</t>
  </si>
  <si>
    <t>229</t>
  </si>
  <si>
    <t>茶亭镇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</si>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</sst>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_ "/>
    <numFmt numFmtId="186" formatCode="###,###,###,##0"/>
    <numFmt numFmtId="187" formatCode="0_);[Red]\(0\)"/>
    <numFmt numFmtId="188" formatCode="0_ 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方正小标宋简体"/>
      <family val="4"/>
    </font>
    <font>
      <b/>
      <sz val="24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 wrapText="1"/>
    </xf>
    <xf numFmtId="184" fontId="2" fillId="4" borderId="9" xfId="0" applyNumberFormat="1" applyFont="1" applyFill="1" applyBorder="1" applyAlignment="1">
      <alignment horizontal="center" vertical="center" wrapText="1"/>
    </xf>
    <xf numFmtId="184" fontId="2" fillId="4" borderId="10" xfId="0" applyNumberFormat="1" applyFont="1" applyFill="1" applyBorder="1" applyAlignment="1">
      <alignment horizontal="center" vertical="center" wrapText="1"/>
    </xf>
    <xf numFmtId="185" fontId="2" fillId="4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/>
    </xf>
    <xf numFmtId="184" fontId="5" fillId="0" borderId="0" xfId="0" applyNumberFormat="1" applyFont="1" applyAlignment="1">
      <alignment horizontal="left" vertical="center" wrapText="1"/>
    </xf>
    <xf numFmtId="184" fontId="0" fillId="0" borderId="0" xfId="0" applyNumberFormat="1" applyFont="1" applyAlignment="1">
      <alignment horizontal="left" vertical="center" wrapText="1"/>
    </xf>
    <xf numFmtId="184" fontId="6" fillId="0" borderId="16" xfId="0" applyNumberFormat="1" applyFont="1" applyBorder="1" applyAlignment="1">
      <alignment horizontal="left" vertical="center" wrapText="1"/>
    </xf>
    <xf numFmtId="184" fontId="2" fillId="0" borderId="16" xfId="0" applyNumberFormat="1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Alignment="1">
      <alignment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 applyProtection="1">
      <alignment vertical="center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left" vertical="center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184" fontId="0" fillId="0" borderId="0" xfId="0" applyNumberFormat="1" applyFill="1" applyAlignment="1">
      <alignment horizontal="left" vertical="center" wrapText="1"/>
    </xf>
    <xf numFmtId="184" fontId="0" fillId="0" borderId="0" xfId="0" applyNumberFormat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/>
    </xf>
    <xf numFmtId="49" fontId="0" fillId="0" borderId="9" xfId="0" applyNumberFormat="1" applyFill="1" applyBorder="1" applyAlignment="1">
      <alignment horizontal="justify" vertical="center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8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4" borderId="0" xfId="0" applyNumberFormat="1" applyFill="1" applyAlignment="1">
      <alignment vertical="center"/>
    </xf>
    <xf numFmtId="187" fontId="2" fillId="4" borderId="0" xfId="0" applyNumberFormat="1" applyFont="1" applyFill="1" applyAlignment="1">
      <alignment vertical="center"/>
    </xf>
    <xf numFmtId="187" fontId="2" fillId="4" borderId="9" xfId="0" applyNumberFormat="1" applyFont="1" applyFill="1" applyBorder="1" applyAlignment="1">
      <alignment horizontal="center" vertical="center" wrapText="1"/>
    </xf>
    <xf numFmtId="187" fontId="0" fillId="0" borderId="9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 applyProtection="1">
      <alignment horizontal="right" vertical="center" wrapText="1"/>
      <protection/>
    </xf>
    <xf numFmtId="187" fontId="0" fillId="0" borderId="9" xfId="0" applyNumberFormat="1" applyFont="1" applyFill="1" applyBorder="1" applyAlignment="1">
      <alignment horizontal="right" vertical="center"/>
    </xf>
    <xf numFmtId="187" fontId="0" fillId="0" borderId="9" xfId="0" applyNumberFormat="1" applyBorder="1" applyAlignment="1">
      <alignment/>
    </xf>
    <xf numFmtId="187" fontId="0" fillId="0" borderId="9" xfId="0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/>
    </xf>
    <xf numFmtId="187" fontId="27" fillId="0" borderId="9" xfId="0" applyNumberFormat="1" applyFont="1" applyFill="1" applyBorder="1" applyAlignment="1">
      <alignment horizontal="center"/>
    </xf>
    <xf numFmtId="187" fontId="0" fillId="0" borderId="9" xfId="0" applyNumberFormat="1" applyFill="1" applyBorder="1" applyAlignment="1">
      <alignment horizontal="center"/>
    </xf>
    <xf numFmtId="187" fontId="0" fillId="0" borderId="9" xfId="0" applyNumberFormat="1" applyFont="1" applyFill="1" applyBorder="1" applyAlignment="1" applyProtection="1">
      <alignment horizontal="center" vertical="center"/>
      <protection/>
    </xf>
    <xf numFmtId="187" fontId="0" fillId="0" borderId="9" xfId="0" applyNumberFormat="1" applyFill="1" applyBorder="1" applyAlignment="1">
      <alignment horizontal="center" vertical="center"/>
    </xf>
    <xf numFmtId="187" fontId="0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0" fillId="0" borderId="9" xfId="0" applyNumberFormat="1" applyFill="1" applyBorder="1" applyAlignment="1">
      <alignment/>
    </xf>
    <xf numFmtId="187" fontId="2" fillId="0" borderId="11" xfId="0" applyNumberFormat="1" applyFont="1" applyFill="1" applyBorder="1" applyAlignment="1" applyProtection="1">
      <alignment horizontal="center" vertical="center" wrapText="1"/>
      <protection/>
    </xf>
    <xf numFmtId="187" fontId="2" fillId="0" borderId="9" xfId="0" applyNumberFormat="1" applyFont="1" applyFill="1" applyBorder="1" applyAlignment="1" applyProtection="1">
      <alignment horizontal="center" vertical="center" wrapText="1"/>
      <protection/>
    </xf>
    <xf numFmtId="187" fontId="2" fillId="0" borderId="9" xfId="0" applyNumberFormat="1" applyFont="1" applyFill="1" applyBorder="1" applyAlignment="1">
      <alignment/>
    </xf>
    <xf numFmtId="187" fontId="2" fillId="0" borderId="9" xfId="0" applyNumberFormat="1" applyFont="1" applyFill="1" applyBorder="1" applyAlignment="1">
      <alignment horizontal="center"/>
    </xf>
    <xf numFmtId="187" fontId="2" fillId="0" borderId="9" xfId="0" applyNumberFormat="1" applyFont="1" applyFill="1" applyBorder="1" applyAlignment="1">
      <alignment horizontal="right" vertical="center"/>
    </xf>
    <xf numFmtId="187" fontId="2" fillId="0" borderId="9" xfId="0" applyNumberFormat="1" applyFont="1" applyFill="1" applyBorder="1" applyAlignment="1">
      <alignment horizontal="right" vertical="center" wrapText="1"/>
    </xf>
    <xf numFmtId="187" fontId="2" fillId="0" borderId="9" xfId="0" applyNumberFormat="1" applyFont="1" applyFill="1" applyBorder="1" applyAlignment="1">
      <alignment horizontal="center" vertical="center"/>
    </xf>
    <xf numFmtId="187" fontId="2" fillId="0" borderId="9" xfId="0" applyNumberFormat="1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 applyProtection="1">
      <alignment horizontal="left" vertical="center" wrapText="1"/>
      <protection/>
    </xf>
    <xf numFmtId="187" fontId="2" fillId="0" borderId="9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right"/>
    </xf>
    <xf numFmtId="187" fontId="0" fillId="0" borderId="13" xfId="0" applyNumberFormat="1" applyFont="1" applyFill="1" applyBorder="1" applyAlignment="1">
      <alignment horizontal="center" vertical="center"/>
    </xf>
    <xf numFmtId="187" fontId="0" fillId="0" borderId="17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3" xfId="0" applyNumberFormat="1" applyFill="1" applyBorder="1" applyAlignment="1">
      <alignment horizontal="center" vertical="center"/>
    </xf>
    <xf numFmtId="187" fontId="0" fillId="0" borderId="13" xfId="0" applyNumberFormat="1" applyFont="1" applyFill="1" applyBorder="1" applyAlignment="1" applyProtection="1">
      <alignment horizontal="center" vertical="center"/>
      <protection/>
    </xf>
    <xf numFmtId="187" fontId="0" fillId="0" borderId="17" xfId="0" applyNumberFormat="1" applyFont="1" applyFill="1" applyBorder="1" applyAlignment="1" applyProtection="1">
      <alignment horizontal="center" vertical="center"/>
      <protection/>
    </xf>
    <xf numFmtId="187" fontId="0" fillId="0" borderId="9" xfId="0" applyNumberFormat="1" applyFont="1" applyFill="1" applyBorder="1" applyAlignment="1" applyProtection="1">
      <alignment horizontal="center" vertical="center" wrapText="1"/>
      <protection/>
    </xf>
    <xf numFmtId="187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9" xfId="0" applyNumberFormat="1" applyBorder="1" applyAlignment="1">
      <alignment horizontal="center"/>
    </xf>
    <xf numFmtId="187" fontId="2" fillId="0" borderId="10" xfId="0" applyNumberFormat="1" applyFont="1" applyFill="1" applyBorder="1" applyAlignment="1" applyProtection="1">
      <alignment horizontal="center" vertical="center"/>
      <protection/>
    </xf>
    <xf numFmtId="187" fontId="2" fillId="0" borderId="14" xfId="0" applyNumberFormat="1" applyFont="1" applyBorder="1" applyAlignment="1">
      <alignment vertical="center"/>
    </xf>
    <xf numFmtId="187" fontId="2" fillId="0" borderId="17" xfId="0" applyNumberFormat="1" applyFont="1" applyFill="1" applyBorder="1" applyAlignment="1" applyProtection="1">
      <alignment horizontal="center" vertical="center" wrapText="1"/>
      <protection/>
    </xf>
    <xf numFmtId="187" fontId="2" fillId="0" borderId="14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vertical="center"/>
    </xf>
    <xf numFmtId="187" fontId="2" fillId="0" borderId="18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vertical="center" wrapText="1"/>
    </xf>
    <xf numFmtId="187" fontId="2" fillId="0" borderId="14" xfId="0" applyNumberFormat="1" applyFont="1" applyFill="1" applyBorder="1" applyAlignment="1">
      <alignment horizontal="center" vertical="center"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187" fontId="2" fillId="0" borderId="9" xfId="0" applyNumberFormat="1" applyFont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14" xfId="0" applyNumberFormat="1" applyFont="1" applyFill="1" applyBorder="1" applyAlignment="1" applyProtection="1">
      <alignment horizontal="center" vertical="center" wrapText="1"/>
      <protection/>
    </xf>
    <xf numFmtId="188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Fill="1" applyBorder="1" applyAlignment="1" applyProtection="1">
      <alignment vertical="center" wrapText="1"/>
      <protection/>
    </xf>
    <xf numFmtId="49" fontId="0" fillId="0" borderId="9" xfId="0" applyNumberFormat="1" applyFill="1" applyBorder="1" applyAlignment="1">
      <alignment/>
    </xf>
    <xf numFmtId="187" fontId="0" fillId="0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84" fontId="0" fillId="0" borderId="19" xfId="0" applyNumberFormat="1" applyFont="1" applyFill="1" applyBorder="1" applyAlignment="1" applyProtection="1">
      <alignment horizontal="right" wrapText="1"/>
      <protection/>
    </xf>
    <xf numFmtId="184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184" fontId="2" fillId="4" borderId="11" xfId="0" applyNumberFormat="1" applyFont="1" applyFill="1" applyBorder="1" applyAlignment="1" applyProtection="1">
      <alignment horizontal="center" vertical="center"/>
      <protection/>
    </xf>
    <xf numFmtId="18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/>
    </xf>
    <xf numFmtId="184" fontId="2" fillId="4" borderId="17" xfId="0" applyNumberFormat="1" applyFont="1" applyFill="1" applyBorder="1" applyAlignment="1">
      <alignment horizontal="center" vertical="center" wrapText="1"/>
    </xf>
    <xf numFmtId="184" fontId="2" fillId="4" borderId="9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 applyProtection="1">
      <alignment horizontal="center" vertical="center"/>
      <protection/>
    </xf>
    <xf numFmtId="184" fontId="0" fillId="0" borderId="19" xfId="0" applyNumberFormat="1" applyFont="1" applyFill="1" applyBorder="1" applyAlignment="1" applyProtection="1">
      <alignment horizontal="left" vertical="center" wrapText="1"/>
      <protection/>
    </xf>
    <xf numFmtId="184" fontId="2" fillId="0" borderId="19" xfId="0" applyNumberFormat="1" applyFont="1" applyFill="1" applyBorder="1" applyAlignment="1" applyProtection="1">
      <alignment horizontal="right" wrapText="1"/>
      <protection/>
    </xf>
    <xf numFmtId="184" fontId="2" fillId="4" borderId="17" xfId="0" applyNumberFormat="1" applyFont="1" applyFill="1" applyBorder="1" applyAlignment="1" applyProtection="1">
      <alignment horizontal="center" vertical="center" wrapText="1"/>
      <protection/>
    </xf>
    <xf numFmtId="184" fontId="2" fillId="0" borderId="17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Alignment="1" applyProtection="1">
      <alignment horizontal="center" vertical="center"/>
      <protection/>
    </xf>
    <xf numFmtId="0" fontId="2" fillId="4" borderId="9" xfId="0" applyFont="1" applyFill="1" applyBorder="1" applyAlignment="1">
      <alignment horizontal="center" vertical="center" wrapText="1"/>
    </xf>
    <xf numFmtId="187" fontId="2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4">
      <selection activeCell="G17" sqref="G17"/>
    </sheetView>
  </sheetViews>
  <sheetFormatPr defaultColWidth="9.16015625" defaultRowHeight="12.75" customHeight="1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0</v>
      </c>
    </row>
    <row r="2" spans="1:4" ht="16.5" customHeight="1">
      <c r="A2" s="132" t="s">
        <v>1</v>
      </c>
      <c r="B2" s="132"/>
      <c r="C2" s="132"/>
      <c r="D2" s="132"/>
    </row>
    <row r="3" spans="1:4" ht="18" customHeight="1">
      <c r="A3" s="3" t="s">
        <v>2</v>
      </c>
      <c r="B3" s="1"/>
      <c r="C3" s="1"/>
      <c r="D3" s="2" t="s">
        <v>3</v>
      </c>
    </row>
    <row r="4" spans="1:4" ht="18" customHeight="1">
      <c r="A4" s="133" t="s">
        <v>4</v>
      </c>
      <c r="B4" s="133"/>
      <c r="C4" s="134" t="s">
        <v>5</v>
      </c>
      <c r="D4" s="134"/>
    </row>
    <row r="5" spans="1:4" ht="18" customHeight="1">
      <c r="A5" s="5" t="s">
        <v>6</v>
      </c>
      <c r="B5" s="6" t="s">
        <v>7</v>
      </c>
      <c r="C5" s="5" t="s">
        <v>6</v>
      </c>
      <c r="D5" s="6" t="s">
        <v>7</v>
      </c>
    </row>
    <row r="6" spans="1:7" ht="18" customHeight="1">
      <c r="A6" s="50" t="s">
        <v>8</v>
      </c>
      <c r="B6" s="110">
        <v>137712315</v>
      </c>
      <c r="C6" s="111" t="s">
        <v>9</v>
      </c>
      <c r="D6" s="89">
        <v>47889315</v>
      </c>
      <c r="E6" s="8"/>
      <c r="F6" s="8"/>
      <c r="G6" s="8"/>
    </row>
    <row r="7" spans="1:7" ht="18" customHeight="1">
      <c r="A7" s="50" t="s">
        <v>10</v>
      </c>
      <c r="B7" s="97">
        <v>4600000</v>
      </c>
      <c r="C7" s="113" t="s">
        <v>11</v>
      </c>
      <c r="D7" s="78"/>
      <c r="E7" s="8"/>
      <c r="F7" s="8"/>
      <c r="G7" s="8"/>
    </row>
    <row r="8" spans="1:7" ht="18" customHeight="1">
      <c r="A8" s="50" t="s">
        <v>12</v>
      </c>
      <c r="B8" s="109"/>
      <c r="C8" s="113" t="s">
        <v>13</v>
      </c>
      <c r="D8" s="89">
        <v>1980000</v>
      </c>
      <c r="E8" s="8"/>
      <c r="F8" s="8"/>
      <c r="G8" s="8"/>
    </row>
    <row r="9" spans="1:6" ht="18" customHeight="1">
      <c r="A9" s="50" t="s">
        <v>14</v>
      </c>
      <c r="B9" s="95"/>
      <c r="C9" s="113" t="s">
        <v>15</v>
      </c>
      <c r="D9" s="112">
        <v>4450000</v>
      </c>
      <c r="E9" s="8"/>
      <c r="F9" s="8"/>
    </row>
    <row r="10" spans="1:6" ht="18" customHeight="1">
      <c r="A10" s="37" t="s">
        <v>16</v>
      </c>
      <c r="B10" s="95"/>
      <c r="C10" s="115" t="s">
        <v>17</v>
      </c>
      <c r="D10" s="112">
        <v>470000</v>
      </c>
      <c r="E10" s="8"/>
      <c r="F10" s="8"/>
    </row>
    <row r="11" spans="1:7" ht="18" customHeight="1">
      <c r="A11" s="37"/>
      <c r="B11" s="95"/>
      <c r="C11" s="115" t="s">
        <v>18</v>
      </c>
      <c r="D11" s="112">
        <v>450000</v>
      </c>
      <c r="E11" s="8"/>
      <c r="F11" s="8"/>
      <c r="G11" s="8"/>
    </row>
    <row r="12" spans="1:7" ht="18" customHeight="1">
      <c r="A12" s="37"/>
      <c r="B12" s="95"/>
      <c r="C12" s="115" t="s">
        <v>19</v>
      </c>
      <c r="D12" s="112">
        <v>1820000</v>
      </c>
      <c r="E12" s="8"/>
      <c r="F12" s="8"/>
      <c r="G12" s="8"/>
    </row>
    <row r="13" spans="1:7" ht="18" customHeight="1">
      <c r="A13" s="37"/>
      <c r="B13" s="122"/>
      <c r="C13" s="115" t="s">
        <v>20</v>
      </c>
      <c r="D13" s="112">
        <v>2430000</v>
      </c>
      <c r="E13" s="8"/>
      <c r="F13" s="8"/>
      <c r="G13" s="8"/>
    </row>
    <row r="14" spans="1:7" ht="18" customHeight="1">
      <c r="A14" s="37"/>
      <c r="B14" s="122"/>
      <c r="C14" s="115" t="s">
        <v>21</v>
      </c>
      <c r="D14" s="112">
        <v>4100000</v>
      </c>
      <c r="E14" s="8"/>
      <c r="F14" s="8"/>
      <c r="G14" s="8"/>
    </row>
    <row r="15" spans="1:7" ht="18" customHeight="1">
      <c r="A15" s="37"/>
      <c r="B15" s="122"/>
      <c r="C15" s="115" t="s">
        <v>22</v>
      </c>
      <c r="D15" s="112">
        <v>19385000</v>
      </c>
      <c r="E15" s="8"/>
      <c r="F15" s="8"/>
      <c r="G15" s="8"/>
    </row>
    <row r="16" spans="1:6" ht="18" customHeight="1">
      <c r="A16" s="37"/>
      <c r="B16" s="95"/>
      <c r="C16" s="115" t="s">
        <v>23</v>
      </c>
      <c r="D16" s="112">
        <v>33120000</v>
      </c>
      <c r="E16" s="8"/>
      <c r="F16" s="8"/>
    </row>
    <row r="17" spans="1:7" ht="18" customHeight="1">
      <c r="A17" s="37"/>
      <c r="B17" s="95"/>
      <c r="C17" s="115" t="s">
        <v>24</v>
      </c>
      <c r="D17" s="112">
        <v>8828000</v>
      </c>
      <c r="E17" s="8"/>
      <c r="F17" s="8"/>
      <c r="G17" s="8"/>
    </row>
    <row r="18" spans="1:6" ht="18" customHeight="1">
      <c r="A18" s="37"/>
      <c r="B18" s="95"/>
      <c r="C18" s="115" t="s">
        <v>25</v>
      </c>
      <c r="D18" s="112"/>
      <c r="E18" s="8"/>
      <c r="F18" s="8"/>
    </row>
    <row r="19" spans="1:8" ht="18" customHeight="1">
      <c r="A19" s="37"/>
      <c r="B19" s="95"/>
      <c r="C19" s="115" t="s">
        <v>26</v>
      </c>
      <c r="D19" s="112"/>
      <c r="E19" s="8"/>
      <c r="F19" s="8"/>
      <c r="H19" s="8"/>
    </row>
    <row r="20" spans="1:9" ht="18" customHeight="1">
      <c r="A20" s="37"/>
      <c r="B20" s="95"/>
      <c r="C20" s="115" t="s">
        <v>27</v>
      </c>
      <c r="D20" s="112"/>
      <c r="E20" s="8"/>
      <c r="F20" s="8"/>
      <c r="G20" s="8"/>
      <c r="H20" s="8"/>
      <c r="I20" s="8"/>
    </row>
    <row r="21" spans="1:9" ht="18" customHeight="1">
      <c r="A21" s="37"/>
      <c r="B21" s="95"/>
      <c r="C21" s="115" t="s">
        <v>28</v>
      </c>
      <c r="D21" s="112"/>
      <c r="E21" s="8"/>
      <c r="F21" s="8"/>
      <c r="G21" s="8"/>
      <c r="I21" s="8"/>
    </row>
    <row r="22" spans="1:9" ht="18" customHeight="1">
      <c r="A22" s="37"/>
      <c r="B22" s="95"/>
      <c r="C22" s="117" t="s">
        <v>29</v>
      </c>
      <c r="D22" s="112"/>
      <c r="E22" s="8"/>
      <c r="F22" s="8"/>
      <c r="G22" s="8"/>
      <c r="I22" s="8"/>
    </row>
    <row r="23" spans="1:9" ht="18" customHeight="1">
      <c r="A23" s="37"/>
      <c r="B23" s="123"/>
      <c r="C23" s="115" t="s">
        <v>30</v>
      </c>
      <c r="D23" s="112"/>
      <c r="E23" s="8"/>
      <c r="F23" s="8"/>
      <c r="H23" s="8"/>
      <c r="I23" s="8"/>
    </row>
    <row r="24" spans="1:8" ht="18" customHeight="1">
      <c r="A24" s="50" t="s">
        <v>31</v>
      </c>
      <c r="B24" s="124">
        <f>B6+B7+B8+B9+B10</f>
        <v>142312315</v>
      </c>
      <c r="C24" s="113" t="s">
        <v>32</v>
      </c>
      <c r="D24" s="112">
        <v>17390000</v>
      </c>
      <c r="E24" s="8"/>
      <c r="F24" s="8"/>
      <c r="H24" s="8"/>
    </row>
    <row r="25" spans="1:8" ht="18" customHeight="1">
      <c r="A25" s="52" t="s">
        <v>33</v>
      </c>
      <c r="B25" s="124"/>
      <c r="C25" s="113" t="s">
        <v>34</v>
      </c>
      <c r="D25" s="112">
        <f>SUM(D6:D24)</f>
        <v>142312315</v>
      </c>
      <c r="E25" s="8"/>
      <c r="F25" s="8"/>
      <c r="G25" s="8"/>
      <c r="H25" s="8"/>
    </row>
    <row r="26" spans="1:5" ht="18" customHeight="1">
      <c r="A26" s="50" t="s">
        <v>35</v>
      </c>
      <c r="B26" s="32"/>
      <c r="C26" s="53" t="s">
        <v>36</v>
      </c>
      <c r="D26" s="39"/>
      <c r="E26" s="8"/>
    </row>
    <row r="27" spans="1:6" ht="18" customHeight="1">
      <c r="A27" s="50"/>
      <c r="B27" s="39"/>
      <c r="C27" s="54"/>
      <c r="D27" s="51"/>
      <c r="E27" s="8"/>
      <c r="F27" s="8"/>
    </row>
    <row r="28" spans="1:6" ht="18" customHeight="1">
      <c r="A28" s="33" t="s">
        <v>37</v>
      </c>
      <c r="B28" s="32">
        <f>B24+B25+B26</f>
        <v>142312315</v>
      </c>
      <c r="C28" s="42" t="s">
        <v>38</v>
      </c>
      <c r="D28" s="32">
        <f>D25+D26</f>
        <v>142312315</v>
      </c>
      <c r="E28" s="8"/>
      <c r="F28" s="8"/>
    </row>
    <row r="29" spans="2:6" ht="9.75" customHeight="1">
      <c r="B29" s="8"/>
      <c r="D29" s="8"/>
      <c r="E29" s="8"/>
      <c r="F29" s="8"/>
    </row>
    <row r="30" spans="2:5" ht="9.75" customHeight="1">
      <c r="B30" s="8"/>
      <c r="C30" s="8"/>
      <c r="D30" s="8"/>
      <c r="E30" s="8"/>
    </row>
    <row r="31" spans="3:4" ht="9.75" customHeight="1">
      <c r="C31" s="8"/>
      <c r="D31" s="80">
        <f>B24-D25</f>
        <v>0</v>
      </c>
    </row>
    <row r="32" spans="3:4" ht="9.75" customHeight="1">
      <c r="C32" s="8"/>
      <c r="D32" s="80"/>
    </row>
    <row r="33" spans="3:4" ht="9.75" customHeight="1">
      <c r="C33" s="8"/>
      <c r="D33" s="8"/>
    </row>
    <row r="34" ht="9.75" customHeight="1">
      <c r="D34" s="8"/>
    </row>
    <row r="35" spans="2:4" ht="9.75" customHeight="1">
      <c r="B35" s="8"/>
      <c r="D35" s="8"/>
    </row>
  </sheetData>
  <sheetProtection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5.83203125" style="0" customWidth="1"/>
    <col min="10" max="10" width="11.5" style="0" customWidth="1"/>
    <col min="11" max="11" width="14" style="0" customWidth="1"/>
    <col min="12" max="12" width="9.66015625" style="0" customWidth="1"/>
    <col min="13" max="13" width="16" style="0" customWidth="1"/>
    <col min="14" max="14" width="8.66015625" style="0" customWidth="1"/>
  </cols>
  <sheetData>
    <row r="1" spans="1:14" ht="32.25" customHeight="1">
      <c r="A1" s="41"/>
      <c r="B1" s="46"/>
      <c r="M1" s="135" t="s">
        <v>39</v>
      </c>
      <c r="N1" s="135"/>
    </row>
    <row r="2" spans="1:14" ht="27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1" customHeight="1">
      <c r="A3" s="3" t="s">
        <v>2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136" t="s">
        <v>3</v>
      </c>
      <c r="N3" s="136"/>
    </row>
    <row r="4" spans="1:14" ht="27" customHeight="1">
      <c r="A4" s="138" t="s">
        <v>41</v>
      </c>
      <c r="B4" s="138" t="s">
        <v>42</v>
      </c>
      <c r="C4" s="140" t="s">
        <v>43</v>
      </c>
      <c r="D4" s="137" t="s">
        <v>44</v>
      </c>
      <c r="E4" s="137"/>
      <c r="F4" s="137"/>
      <c r="G4" s="137"/>
      <c r="H4" s="137"/>
      <c r="I4" s="137"/>
      <c r="J4" s="137"/>
      <c r="K4" s="137"/>
      <c r="L4" s="137" t="s">
        <v>45</v>
      </c>
      <c r="M4" s="137" t="s">
        <v>33</v>
      </c>
      <c r="N4" s="137" t="s">
        <v>35</v>
      </c>
    </row>
    <row r="5" spans="1:14" ht="46.5" customHeight="1">
      <c r="A5" s="139"/>
      <c r="B5" s="139"/>
      <c r="C5" s="141"/>
      <c r="D5" s="21" t="s">
        <v>46</v>
      </c>
      <c r="E5" s="21" t="s">
        <v>47</v>
      </c>
      <c r="F5" s="21" t="s">
        <v>48</v>
      </c>
      <c r="G5" s="21" t="s">
        <v>49</v>
      </c>
      <c r="H5" s="21" t="s">
        <v>50</v>
      </c>
      <c r="I5" s="21" t="s">
        <v>51</v>
      </c>
      <c r="J5" s="21" t="s">
        <v>52</v>
      </c>
      <c r="K5" s="21" t="s">
        <v>53</v>
      </c>
      <c r="L5" s="137"/>
      <c r="M5" s="137"/>
      <c r="N5" s="137"/>
    </row>
    <row r="6" spans="1:16" s="80" customFormat="1" ht="19.5" customHeight="1">
      <c r="A6" s="96">
        <v>808001</v>
      </c>
      <c r="B6" s="131" t="s">
        <v>221</v>
      </c>
      <c r="C6" s="88">
        <v>142312315</v>
      </c>
      <c r="D6" s="97">
        <f>E6+F6+G6+H6+I6+J6+K6</f>
        <v>142312315</v>
      </c>
      <c r="E6" s="89">
        <v>68807315</v>
      </c>
      <c r="F6" s="89">
        <v>4510000</v>
      </c>
      <c r="G6" s="97">
        <v>4600000</v>
      </c>
      <c r="H6" s="89"/>
      <c r="I6" s="89">
        <v>43695500</v>
      </c>
      <c r="J6" s="89"/>
      <c r="K6" s="167">
        <v>20699500</v>
      </c>
      <c r="L6" s="89"/>
      <c r="M6" s="89"/>
      <c r="N6" s="89"/>
      <c r="P6" s="98"/>
    </row>
    <row r="7" spans="1:16" ht="28.5" customHeight="1">
      <c r="A7" s="15"/>
      <c r="B7" s="15"/>
      <c r="C7" s="99"/>
      <c r="D7" s="15"/>
      <c r="E7" s="15"/>
      <c r="F7" s="15"/>
      <c r="G7" s="15"/>
      <c r="H7" s="15"/>
      <c r="I7" s="99"/>
      <c r="J7" s="15"/>
      <c r="L7" s="15"/>
      <c r="M7" s="15"/>
      <c r="N7" s="15"/>
      <c r="O7" s="15"/>
      <c r="P7" s="15"/>
    </row>
    <row r="8" spans="1:16" ht="28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"/>
      <c r="P8" s="8"/>
    </row>
    <row r="9" spans="1:15" ht="28.5" customHeight="1">
      <c r="A9" s="15"/>
      <c r="B9" s="15"/>
      <c r="C9" s="15"/>
      <c r="D9" s="15"/>
      <c r="E9" s="15"/>
      <c r="F9" s="56"/>
      <c r="G9" s="15"/>
      <c r="H9" s="15"/>
      <c r="I9" s="15"/>
      <c r="J9" s="15"/>
      <c r="K9" s="15"/>
      <c r="L9" s="15"/>
      <c r="M9" s="15"/>
      <c r="N9" s="15"/>
      <c r="O9" s="8"/>
    </row>
    <row r="10" spans="1:15" ht="28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/>
    </row>
    <row r="11" spans="1:14" ht="28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3:14" ht="28.5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4" ht="12.75" customHeight="1">
      <c r="D14" s="8"/>
    </row>
    <row r="18" spans="13:20" ht="9.75" customHeight="1">
      <c r="M18" s="8"/>
      <c r="N18" s="8"/>
      <c r="O18" s="8"/>
      <c r="P18" s="8"/>
      <c r="Q18" s="8"/>
      <c r="R18" s="8"/>
      <c r="S18" s="8"/>
      <c r="T18" s="8"/>
    </row>
    <row r="19" spans="13:20" ht="9.75" customHeight="1">
      <c r="M19" s="8"/>
      <c r="N19" s="8"/>
      <c r="O19" s="8"/>
      <c r="P19" s="8"/>
      <c r="Q19" s="8"/>
      <c r="R19" s="8"/>
      <c r="S19" s="8"/>
      <c r="T19" s="8"/>
    </row>
  </sheetData>
  <sheetProtection/>
  <mergeCells count="9">
    <mergeCell ref="M1:N1"/>
    <mergeCell ref="M3:N3"/>
    <mergeCell ref="D4:K4"/>
    <mergeCell ref="A4:A5"/>
    <mergeCell ref="B4:B5"/>
    <mergeCell ref="C4:C5"/>
    <mergeCell ref="L4:L5"/>
    <mergeCell ref="M4:M5"/>
    <mergeCell ref="N4:N5"/>
  </mergeCells>
  <printOptions horizontalCentered="1"/>
  <pageMargins left="0.04" right="0.04" top="0.59" bottom="1" header="0.5" footer="0.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4">
      <selection activeCell="D18" sqref="D18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6" ht="12">
      <c r="A1" s="1"/>
      <c r="B1" s="1"/>
      <c r="C1" s="1"/>
      <c r="D1" s="1"/>
      <c r="E1" s="1"/>
      <c r="F1" s="2" t="s">
        <v>68</v>
      </c>
    </row>
    <row r="2" spans="1:6" ht="20.25">
      <c r="A2" s="142" t="s">
        <v>69</v>
      </c>
      <c r="B2" s="142"/>
      <c r="C2" s="142"/>
      <c r="D2" s="142"/>
      <c r="E2" s="142"/>
      <c r="F2" s="142"/>
    </row>
    <row r="3" spans="1:6" ht="17.25" customHeight="1">
      <c r="A3" s="3" t="s">
        <v>2</v>
      </c>
      <c r="B3" s="1"/>
      <c r="C3" s="1"/>
      <c r="D3" s="1"/>
      <c r="E3" s="1"/>
      <c r="F3" s="2" t="s">
        <v>3</v>
      </c>
    </row>
    <row r="4" spans="1:7" ht="18.75" customHeight="1">
      <c r="A4" s="133" t="s">
        <v>4</v>
      </c>
      <c r="B4" s="143"/>
      <c r="C4" s="134" t="s">
        <v>70</v>
      </c>
      <c r="D4" s="134"/>
      <c r="E4" s="134"/>
      <c r="F4" s="134"/>
      <c r="G4" s="134"/>
    </row>
    <row r="5" spans="1:7" ht="18.75" customHeight="1">
      <c r="A5" s="16" t="s">
        <v>6</v>
      </c>
      <c r="B5" s="6" t="s">
        <v>7</v>
      </c>
      <c r="C5" s="34" t="s">
        <v>6</v>
      </c>
      <c r="D5" s="35" t="s">
        <v>71</v>
      </c>
      <c r="E5" s="35" t="s">
        <v>72</v>
      </c>
      <c r="F5" s="35" t="s">
        <v>73</v>
      </c>
      <c r="G5" s="36" t="s">
        <v>74</v>
      </c>
    </row>
    <row r="6" spans="1:7" ht="18.75" customHeight="1">
      <c r="A6" s="37" t="s">
        <v>75</v>
      </c>
      <c r="B6" s="110">
        <f>B7+B8</f>
        <v>142312315</v>
      </c>
      <c r="C6" s="111" t="s">
        <v>76</v>
      </c>
      <c r="D6" s="89">
        <f>D7+D8+D9+D10+D11+D12+D13+D14+D15+D16+D17+D18+D19+D20+D21+D22+D23+D25</f>
        <v>142312315</v>
      </c>
      <c r="E6" s="89">
        <f>E7+E8+E9+E10+E11+E12+E13+E14+E15+E16+E17+E18+E19+E20+E21+E22+E23+E25</f>
        <v>142312315</v>
      </c>
      <c r="F6" s="89">
        <f>F7+F8+F9+F10+F11+F12+F13+F14+F15+F16+F17+F18+F19+F20+F21+F22+F23+F25</f>
        <v>4600000</v>
      </c>
      <c r="G6" s="89">
        <f>G7+G8+G9+G10+G11+G12+G13+G14+G15+G16+G17+G18+G19+G20+G21+G22+G23+G25</f>
        <v>0</v>
      </c>
    </row>
    <row r="7" spans="1:9" ht="18.75" customHeight="1">
      <c r="A7" s="37" t="s">
        <v>77</v>
      </c>
      <c r="B7" s="110">
        <v>137712315</v>
      </c>
      <c r="C7" s="111" t="s">
        <v>9</v>
      </c>
      <c r="D7" s="89">
        <v>47889315</v>
      </c>
      <c r="E7" s="89">
        <v>47889315</v>
      </c>
      <c r="F7" s="112"/>
      <c r="G7" s="87"/>
      <c r="H7" s="8"/>
      <c r="I7" s="8"/>
    </row>
    <row r="8" spans="1:9" ht="18.75" customHeight="1">
      <c r="A8" s="37" t="s">
        <v>78</v>
      </c>
      <c r="B8" s="97">
        <v>4600000</v>
      </c>
      <c r="C8" s="113" t="s">
        <v>11</v>
      </c>
      <c r="D8" s="78"/>
      <c r="E8" s="78"/>
      <c r="F8" s="112"/>
      <c r="G8" s="87"/>
      <c r="H8" s="8"/>
      <c r="I8" s="8"/>
    </row>
    <row r="9" spans="1:9" ht="18.75" customHeight="1">
      <c r="A9" s="37" t="s">
        <v>79</v>
      </c>
      <c r="B9" s="114"/>
      <c r="C9" s="113" t="s">
        <v>13</v>
      </c>
      <c r="D9" s="89">
        <v>1980000</v>
      </c>
      <c r="E9" s="89">
        <v>1980000</v>
      </c>
      <c r="F9" s="112"/>
      <c r="G9" s="87"/>
      <c r="H9" s="8"/>
      <c r="I9" s="8"/>
    </row>
    <row r="10" spans="1:8" ht="18.75" customHeight="1">
      <c r="A10" s="37"/>
      <c r="B10" s="114"/>
      <c r="C10" s="115" t="s">
        <v>15</v>
      </c>
      <c r="D10" s="112">
        <v>4450000</v>
      </c>
      <c r="E10" s="112">
        <v>4450000</v>
      </c>
      <c r="F10" s="112"/>
      <c r="G10" s="87"/>
      <c r="H10" s="8"/>
    </row>
    <row r="11" spans="1:8" ht="18.75" customHeight="1">
      <c r="A11" s="37"/>
      <c r="B11" s="114"/>
      <c r="C11" s="115" t="s">
        <v>17</v>
      </c>
      <c r="D11" s="112">
        <v>470000</v>
      </c>
      <c r="E11" s="112">
        <v>470000</v>
      </c>
      <c r="F11" s="112"/>
      <c r="G11" s="87"/>
      <c r="H11" s="8"/>
    </row>
    <row r="12" spans="1:9" ht="18.75" customHeight="1">
      <c r="A12" s="37" t="s">
        <v>80</v>
      </c>
      <c r="B12" s="94"/>
      <c r="C12" s="115" t="s">
        <v>18</v>
      </c>
      <c r="D12" s="112">
        <v>450000</v>
      </c>
      <c r="E12" s="112">
        <v>450000</v>
      </c>
      <c r="F12" s="112"/>
      <c r="G12" s="87"/>
      <c r="H12" s="8"/>
      <c r="I12" s="8"/>
    </row>
    <row r="13" spans="1:9" ht="18.75" customHeight="1">
      <c r="A13" s="37" t="s">
        <v>77</v>
      </c>
      <c r="B13" s="94"/>
      <c r="C13" s="115" t="s">
        <v>19</v>
      </c>
      <c r="D13" s="112">
        <v>1820000</v>
      </c>
      <c r="E13" s="112">
        <v>1820000</v>
      </c>
      <c r="F13" s="112">
        <v>1104000</v>
      </c>
      <c r="G13" s="87"/>
      <c r="H13" s="8"/>
      <c r="I13" s="8"/>
    </row>
    <row r="14" spans="1:9" ht="18.75" customHeight="1">
      <c r="A14" s="37" t="s">
        <v>78</v>
      </c>
      <c r="B14" s="116"/>
      <c r="C14" s="115" t="s">
        <v>20</v>
      </c>
      <c r="D14" s="112">
        <v>2430000</v>
      </c>
      <c r="E14" s="112">
        <v>2430000</v>
      </c>
      <c r="F14" s="112"/>
      <c r="G14" s="87"/>
      <c r="H14" s="8"/>
      <c r="I14" s="8"/>
    </row>
    <row r="15" spans="1:9" ht="18.75" customHeight="1">
      <c r="A15" s="41" t="s">
        <v>79</v>
      </c>
      <c r="B15" s="94"/>
      <c r="C15" s="115" t="s">
        <v>21</v>
      </c>
      <c r="D15" s="112">
        <v>4100000</v>
      </c>
      <c r="E15" s="112">
        <v>4100000</v>
      </c>
      <c r="F15" s="112"/>
      <c r="G15" s="87"/>
      <c r="H15" s="8"/>
      <c r="I15" s="8"/>
    </row>
    <row r="16" spans="1:9" ht="18.75" customHeight="1">
      <c r="A16" s="37"/>
      <c r="B16" s="116"/>
      <c r="C16" s="115" t="s">
        <v>22</v>
      </c>
      <c r="D16" s="112">
        <v>19385000</v>
      </c>
      <c r="E16" s="112">
        <v>19385000</v>
      </c>
      <c r="F16" s="112">
        <v>2760000</v>
      </c>
      <c r="G16" s="87"/>
      <c r="H16" s="8"/>
      <c r="I16" s="8"/>
    </row>
    <row r="17" spans="1:8" ht="18.75" customHeight="1">
      <c r="A17" s="37"/>
      <c r="B17" s="116"/>
      <c r="C17" s="117" t="s">
        <v>23</v>
      </c>
      <c r="D17" s="112">
        <v>33120000</v>
      </c>
      <c r="E17" s="112">
        <v>33120000</v>
      </c>
      <c r="F17" s="112"/>
      <c r="G17" s="87"/>
      <c r="H17" s="8"/>
    </row>
    <row r="18" spans="1:9" ht="18.75" customHeight="1">
      <c r="A18" s="37"/>
      <c r="B18" s="116"/>
      <c r="C18" s="117" t="s">
        <v>24</v>
      </c>
      <c r="D18" s="112">
        <v>8828000</v>
      </c>
      <c r="E18" s="112">
        <v>8828000</v>
      </c>
      <c r="F18" s="112"/>
      <c r="G18" s="87"/>
      <c r="H18" s="8"/>
      <c r="I18" s="8"/>
    </row>
    <row r="19" spans="1:8" ht="18.75" customHeight="1">
      <c r="A19" s="37"/>
      <c r="B19" s="116"/>
      <c r="C19" s="115" t="s">
        <v>25</v>
      </c>
      <c r="D19" s="112"/>
      <c r="E19" s="112"/>
      <c r="F19" s="112"/>
      <c r="G19" s="87"/>
      <c r="H19" s="8"/>
    </row>
    <row r="20" spans="1:8" ht="18.75" customHeight="1">
      <c r="A20" s="37"/>
      <c r="B20" s="116"/>
      <c r="C20" s="115" t="s">
        <v>26</v>
      </c>
      <c r="D20" s="112"/>
      <c r="E20" s="112"/>
      <c r="F20" s="112"/>
      <c r="G20" s="87"/>
      <c r="H20" s="8"/>
    </row>
    <row r="21" spans="1:7" ht="18.75" customHeight="1">
      <c r="A21" s="37"/>
      <c r="B21" s="116"/>
      <c r="C21" s="117" t="s">
        <v>27</v>
      </c>
      <c r="D21" s="112"/>
      <c r="E21" s="112"/>
      <c r="F21" s="112"/>
      <c r="G21" s="87"/>
    </row>
    <row r="22" spans="1:7" ht="18.75" customHeight="1">
      <c r="A22" s="37"/>
      <c r="B22" s="116"/>
      <c r="C22" s="117" t="s">
        <v>28</v>
      </c>
      <c r="D22" s="112"/>
      <c r="E22" s="112"/>
      <c r="F22" s="112"/>
      <c r="G22" s="87"/>
    </row>
    <row r="23" spans="1:7" ht="18.75" customHeight="1">
      <c r="A23" s="37"/>
      <c r="B23" s="116"/>
      <c r="C23" s="117" t="s">
        <v>29</v>
      </c>
      <c r="D23" s="112"/>
      <c r="E23" s="112"/>
      <c r="F23" s="112"/>
      <c r="G23" s="78"/>
    </row>
    <row r="24" spans="1:7" ht="18.75" customHeight="1">
      <c r="A24" s="37"/>
      <c r="B24" s="116"/>
      <c r="C24" s="115" t="s">
        <v>30</v>
      </c>
      <c r="D24" s="112"/>
      <c r="E24" s="112"/>
      <c r="F24" s="112"/>
      <c r="G24" s="78"/>
    </row>
    <row r="25" spans="1:7" ht="18.75" customHeight="1">
      <c r="A25" s="37"/>
      <c r="B25" s="116"/>
      <c r="C25" s="115" t="s">
        <v>32</v>
      </c>
      <c r="D25" s="112">
        <v>17390000</v>
      </c>
      <c r="E25" s="112">
        <v>17390000</v>
      </c>
      <c r="F25" s="112">
        <v>736000</v>
      </c>
      <c r="G25" s="78"/>
    </row>
    <row r="26" spans="1:7" ht="18.75" customHeight="1">
      <c r="A26" s="37"/>
      <c r="B26" s="116"/>
      <c r="C26" s="115" t="s">
        <v>36</v>
      </c>
      <c r="D26" s="89"/>
      <c r="E26" s="118"/>
      <c r="F26" s="119"/>
      <c r="G26" s="78"/>
    </row>
    <row r="27" spans="1:8" ht="18.75" customHeight="1">
      <c r="A27" s="5" t="s">
        <v>37</v>
      </c>
      <c r="B27" s="97">
        <f>B6+B12</f>
        <v>142312315</v>
      </c>
      <c r="C27" s="120" t="s">
        <v>38</v>
      </c>
      <c r="D27" s="89">
        <f>D6+D26</f>
        <v>142312315</v>
      </c>
      <c r="E27" s="121"/>
      <c r="F27" s="121"/>
      <c r="G27" s="87"/>
      <c r="H27" s="8"/>
    </row>
    <row r="28" spans="2:8" ht="11.25">
      <c r="B28" s="8"/>
      <c r="D28" s="8"/>
      <c r="E28" s="8"/>
      <c r="F28" s="8"/>
      <c r="G28" s="8"/>
      <c r="H28" s="8"/>
    </row>
    <row r="29" spans="2:7" ht="11.25">
      <c r="B29" s="8"/>
      <c r="C29" s="8"/>
      <c r="D29" s="8"/>
      <c r="E29" s="8"/>
      <c r="F29" s="8"/>
      <c r="G29" s="8"/>
    </row>
    <row r="30" spans="3:6" ht="11.25">
      <c r="C30" s="8"/>
      <c r="E30" s="8"/>
      <c r="F30" s="8"/>
    </row>
    <row r="31" spans="3:6" ht="11.25">
      <c r="C31" s="8"/>
      <c r="E31" s="8"/>
      <c r="F31" s="8"/>
    </row>
    <row r="32" spans="3:6" ht="11.25">
      <c r="C32" s="8"/>
      <c r="D32" s="8"/>
      <c r="F32" s="8"/>
    </row>
    <row r="33" spans="4:6" ht="11.25">
      <c r="D33" s="8"/>
      <c r="E33" s="8"/>
      <c r="F33" s="8"/>
    </row>
    <row r="34" spans="2:5" ht="11.25">
      <c r="B34" s="8"/>
      <c r="D34" s="8"/>
      <c r="E34" s="8"/>
    </row>
  </sheetData>
  <sheetProtection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zoomScalePageLayoutView="0" workbookViewId="0" topLeftCell="A3">
      <selection activeCell="E8" sqref="E8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86" customWidth="1"/>
    <col min="12" max="12" width="13.16015625" style="0" customWidth="1"/>
    <col min="13" max="13" width="0.4921875" style="0" customWidth="1"/>
    <col min="14" max="14" width="10" style="0" bestFit="1" customWidth="1"/>
  </cols>
  <sheetData>
    <row r="1" ht="17.25" customHeight="1">
      <c r="L1" s="27" t="s">
        <v>81</v>
      </c>
    </row>
    <row r="2" spans="1:13" ht="18" customHeight="1">
      <c r="A2" s="146" t="s">
        <v>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8"/>
    </row>
    <row r="3" spans="1:13" ht="18" customHeight="1">
      <c r="A3" s="147" t="s">
        <v>2</v>
      </c>
      <c r="B3" s="147"/>
      <c r="C3" s="147"/>
      <c r="D3" s="147"/>
      <c r="E3" s="20"/>
      <c r="F3" s="20"/>
      <c r="G3" s="20"/>
      <c r="H3" s="20"/>
      <c r="I3" s="20"/>
      <c r="J3" s="20"/>
      <c r="K3" s="148" t="s">
        <v>3</v>
      </c>
      <c r="L3" s="148"/>
      <c r="M3" s="29"/>
    </row>
    <row r="4" spans="1:13" ht="19.5" customHeight="1">
      <c r="A4" s="144" t="s">
        <v>83</v>
      </c>
      <c r="B4" s="149" t="s">
        <v>84</v>
      </c>
      <c r="C4" s="150" t="s">
        <v>85</v>
      </c>
      <c r="D4" s="150" t="s">
        <v>58</v>
      </c>
      <c r="E4" s="145" t="s">
        <v>59</v>
      </c>
      <c r="F4" s="145"/>
      <c r="G4" s="145"/>
      <c r="H4" s="145"/>
      <c r="I4" s="145" t="s">
        <v>60</v>
      </c>
      <c r="J4" s="145" t="s">
        <v>61</v>
      </c>
      <c r="K4" s="144" t="s">
        <v>62</v>
      </c>
      <c r="L4" s="144" t="s">
        <v>63</v>
      </c>
      <c r="M4" s="30"/>
    </row>
    <row r="5" spans="1:13" ht="31.5" customHeight="1">
      <c r="A5" s="145"/>
      <c r="B5" s="137"/>
      <c r="C5" s="151"/>
      <c r="D5" s="151"/>
      <c r="E5" s="21" t="s">
        <v>86</v>
      </c>
      <c r="F5" s="21" t="s">
        <v>87</v>
      </c>
      <c r="G5" s="21" t="s">
        <v>88</v>
      </c>
      <c r="H5" s="21" t="s">
        <v>89</v>
      </c>
      <c r="I5" s="145"/>
      <c r="J5" s="145"/>
      <c r="K5" s="145"/>
      <c r="L5" s="145"/>
      <c r="M5" s="30"/>
    </row>
    <row r="6" spans="1:13" ht="17.25" customHeight="1">
      <c r="A6" s="22" t="s">
        <v>90</v>
      </c>
      <c r="B6" s="22" t="s">
        <v>90</v>
      </c>
      <c r="C6" s="22" t="s">
        <v>91</v>
      </c>
      <c r="D6" s="23" t="s">
        <v>92</v>
      </c>
      <c r="E6" s="24" t="s">
        <v>93</v>
      </c>
      <c r="F6" s="23" t="s">
        <v>94</v>
      </c>
      <c r="G6" s="23" t="s">
        <v>95</v>
      </c>
      <c r="H6" s="23" t="s">
        <v>96</v>
      </c>
      <c r="I6" s="23" t="s">
        <v>97</v>
      </c>
      <c r="J6" s="23" t="s">
        <v>98</v>
      </c>
      <c r="K6" s="23" t="s">
        <v>99</v>
      </c>
      <c r="L6" s="23" t="s">
        <v>100</v>
      </c>
      <c r="M6" s="31"/>
    </row>
    <row r="7" spans="1:13" ht="19.5" customHeight="1">
      <c r="A7" s="25" t="s">
        <v>177</v>
      </c>
      <c r="B7" s="26"/>
      <c r="C7" s="55" t="s">
        <v>221</v>
      </c>
      <c r="D7" s="88">
        <f>D8+D9+D11+D12+D13+D14+D15+D16+D17+D18+D19+D20+D21+D22+D23+D24+D25+D26+D10</f>
        <v>142312315</v>
      </c>
      <c r="E7" s="88">
        <f aca="true" t="shared" si="0" ref="E7:L7">E8+E9+E11+E12+E13+E14+E15+E16+E17+E18+E19+E20+E21+E22+E23+E24+E25+E26+E10</f>
        <v>25000000</v>
      </c>
      <c r="F7" s="88">
        <f t="shared" si="0"/>
        <v>17113380</v>
      </c>
      <c r="G7" s="88">
        <f t="shared" si="0"/>
        <v>7171980</v>
      </c>
      <c r="H7" s="88">
        <f t="shared" si="0"/>
        <v>714640</v>
      </c>
      <c r="I7" s="88">
        <f t="shared" si="0"/>
        <v>117312315</v>
      </c>
      <c r="J7" s="88"/>
      <c r="K7" s="88"/>
      <c r="L7" s="89">
        <f t="shared" si="0"/>
        <v>0</v>
      </c>
      <c r="M7" s="3"/>
    </row>
    <row r="8" spans="1:14" ht="18" customHeight="1">
      <c r="A8" s="127"/>
      <c r="B8" s="127"/>
      <c r="C8" s="59" t="s">
        <v>178</v>
      </c>
      <c r="D8" s="90">
        <v>47889315</v>
      </c>
      <c r="E8" s="90">
        <f>F8+G8+H8</f>
        <v>25000000</v>
      </c>
      <c r="F8" s="89">
        <v>17113380</v>
      </c>
      <c r="G8" s="89">
        <v>7171980</v>
      </c>
      <c r="H8" s="89">
        <v>714640</v>
      </c>
      <c r="I8" s="89">
        <v>22889315</v>
      </c>
      <c r="J8" s="90"/>
      <c r="K8" s="91"/>
      <c r="L8" s="90"/>
      <c r="N8" s="80"/>
    </row>
    <row r="9" spans="1:12" ht="18" customHeight="1">
      <c r="A9" s="127"/>
      <c r="B9" s="127"/>
      <c r="C9" s="60" t="s">
        <v>190</v>
      </c>
      <c r="D9" s="92">
        <v>1340000</v>
      </c>
      <c r="E9" s="90">
        <f aca="true" t="shared" si="1" ref="E9:E24">F9+G9+H9</f>
        <v>0</v>
      </c>
      <c r="F9" s="90"/>
      <c r="G9" s="90"/>
      <c r="H9" s="90"/>
      <c r="I9" s="94">
        <v>1340000</v>
      </c>
      <c r="J9" s="90"/>
      <c r="K9" s="91"/>
      <c r="L9" s="90"/>
    </row>
    <row r="10" spans="1:12" ht="18" customHeight="1">
      <c r="A10" s="127"/>
      <c r="B10" s="127"/>
      <c r="C10" s="59" t="s">
        <v>193</v>
      </c>
      <c r="D10" s="90">
        <v>600000</v>
      </c>
      <c r="E10" s="90">
        <f>F10+G10+H10</f>
        <v>0</v>
      </c>
      <c r="F10" s="90"/>
      <c r="G10" s="90"/>
      <c r="H10" s="90"/>
      <c r="I10" s="91">
        <v>600000</v>
      </c>
      <c r="J10" s="90"/>
      <c r="K10" s="91"/>
      <c r="L10" s="90"/>
    </row>
    <row r="11" spans="1:12" ht="18" customHeight="1">
      <c r="A11" s="127"/>
      <c r="B11" s="127"/>
      <c r="C11" s="60" t="s">
        <v>189</v>
      </c>
      <c r="D11" s="92">
        <v>1400000</v>
      </c>
      <c r="E11" s="90">
        <f>F11+G11+H11</f>
        <v>0</v>
      </c>
      <c r="F11" s="90"/>
      <c r="G11" s="90"/>
      <c r="H11" s="90"/>
      <c r="I11" s="94">
        <v>1400000</v>
      </c>
      <c r="J11" s="90"/>
      <c r="K11" s="91"/>
      <c r="L11" s="90"/>
    </row>
    <row r="12" spans="1:12" ht="18" customHeight="1">
      <c r="A12" s="127"/>
      <c r="B12" s="127"/>
      <c r="C12" s="59" t="s">
        <v>194</v>
      </c>
      <c r="D12" s="90">
        <v>4450000</v>
      </c>
      <c r="E12" s="90">
        <f>F12+G12+H12</f>
        <v>0</v>
      </c>
      <c r="F12" s="90"/>
      <c r="G12" s="90"/>
      <c r="H12" s="90"/>
      <c r="I12" s="91">
        <v>4450000</v>
      </c>
      <c r="J12" s="90"/>
      <c r="K12" s="91"/>
      <c r="L12" s="90"/>
    </row>
    <row r="13" spans="1:12" ht="18" customHeight="1">
      <c r="A13" s="127"/>
      <c r="B13" s="127"/>
      <c r="C13" s="60" t="s">
        <v>196</v>
      </c>
      <c r="D13" s="92">
        <v>470000</v>
      </c>
      <c r="E13" s="90"/>
      <c r="F13" s="90"/>
      <c r="G13" s="90"/>
      <c r="H13" s="90"/>
      <c r="I13" s="94">
        <v>470000</v>
      </c>
      <c r="J13" s="90"/>
      <c r="K13" s="91" t="s">
        <v>222</v>
      </c>
      <c r="L13" s="90"/>
    </row>
    <row r="14" spans="1:12" ht="18" customHeight="1">
      <c r="A14" s="127"/>
      <c r="B14" s="127"/>
      <c r="C14" s="59" t="s">
        <v>179</v>
      </c>
      <c r="D14" s="92">
        <v>1200000</v>
      </c>
      <c r="E14" s="90"/>
      <c r="F14" s="90"/>
      <c r="G14" s="90"/>
      <c r="H14" s="90"/>
      <c r="I14" s="94">
        <v>1200000</v>
      </c>
      <c r="J14" s="90"/>
      <c r="K14" s="91"/>
      <c r="L14" s="90"/>
    </row>
    <row r="15" spans="1:12" ht="18" customHeight="1">
      <c r="A15" s="127"/>
      <c r="B15" s="127"/>
      <c r="C15" s="59" t="s">
        <v>195</v>
      </c>
      <c r="D15" s="90">
        <v>1820000</v>
      </c>
      <c r="E15" s="90">
        <f>F15+G15+H15</f>
        <v>0</v>
      </c>
      <c r="F15" s="90"/>
      <c r="G15" s="90"/>
      <c r="H15" s="90"/>
      <c r="I15" s="91">
        <v>1820000</v>
      </c>
      <c r="J15" s="90"/>
      <c r="K15" s="91"/>
      <c r="L15" s="90"/>
    </row>
    <row r="16" spans="1:12" ht="18" customHeight="1">
      <c r="A16" s="127"/>
      <c r="B16" s="127"/>
      <c r="C16" s="60" t="s">
        <v>192</v>
      </c>
      <c r="D16" s="93">
        <v>2420000</v>
      </c>
      <c r="E16" s="90">
        <f>F16+G16+H16</f>
        <v>0</v>
      </c>
      <c r="F16" s="90"/>
      <c r="G16" s="90"/>
      <c r="H16" s="90"/>
      <c r="I16" s="95">
        <v>2420000</v>
      </c>
      <c r="J16" s="90"/>
      <c r="K16" s="91"/>
      <c r="L16" s="90"/>
    </row>
    <row r="17" spans="1:12" ht="18" customHeight="1">
      <c r="A17" s="127"/>
      <c r="B17" s="127"/>
      <c r="C17" s="59" t="s">
        <v>180</v>
      </c>
      <c r="D17" s="92">
        <v>2000000</v>
      </c>
      <c r="E17" s="90">
        <f t="shared" si="1"/>
        <v>0</v>
      </c>
      <c r="F17" s="90"/>
      <c r="G17" s="90"/>
      <c r="H17" s="90"/>
      <c r="I17" s="94">
        <v>2000000</v>
      </c>
      <c r="J17" s="90"/>
      <c r="K17" s="91"/>
      <c r="L17" s="90"/>
    </row>
    <row r="18" spans="1:12" ht="18" customHeight="1">
      <c r="A18" s="127"/>
      <c r="B18" s="127"/>
      <c r="C18" s="59" t="s">
        <v>181</v>
      </c>
      <c r="D18" s="92">
        <v>7200000</v>
      </c>
      <c r="E18" s="90">
        <f t="shared" si="1"/>
        <v>0</v>
      </c>
      <c r="F18" s="90"/>
      <c r="G18" s="90"/>
      <c r="H18" s="90"/>
      <c r="I18" s="94">
        <v>7200000</v>
      </c>
      <c r="J18" s="90"/>
      <c r="K18" s="91"/>
      <c r="L18" s="90"/>
    </row>
    <row r="19" spans="1:12" ht="18" customHeight="1">
      <c r="A19" s="127"/>
      <c r="B19" s="127"/>
      <c r="C19" s="59" t="s">
        <v>182</v>
      </c>
      <c r="D19" s="92">
        <v>12185000</v>
      </c>
      <c r="E19" s="90">
        <f t="shared" si="1"/>
        <v>0</v>
      </c>
      <c r="F19" s="90"/>
      <c r="G19" s="90"/>
      <c r="H19" s="90"/>
      <c r="I19" s="94">
        <v>12185000</v>
      </c>
      <c r="J19" s="90"/>
      <c r="K19" s="91"/>
      <c r="L19" s="90"/>
    </row>
    <row r="20" spans="1:12" ht="18" customHeight="1">
      <c r="A20" s="127"/>
      <c r="B20" s="127"/>
      <c r="C20" s="59" t="s">
        <v>183</v>
      </c>
      <c r="D20" s="92">
        <v>7900000</v>
      </c>
      <c r="E20" s="90">
        <f t="shared" si="1"/>
        <v>0</v>
      </c>
      <c r="F20" s="90"/>
      <c r="G20" s="90"/>
      <c r="H20" s="90"/>
      <c r="I20" s="94">
        <v>7900000</v>
      </c>
      <c r="J20" s="90"/>
      <c r="K20" s="91"/>
      <c r="L20" s="90"/>
    </row>
    <row r="21" spans="1:12" ht="18" customHeight="1">
      <c r="A21" s="127"/>
      <c r="B21" s="127"/>
      <c r="C21" s="59" t="s">
        <v>184</v>
      </c>
      <c r="D21" s="92">
        <v>4720000</v>
      </c>
      <c r="E21" s="90">
        <f t="shared" si="1"/>
        <v>0</v>
      </c>
      <c r="F21" s="90"/>
      <c r="G21" s="90"/>
      <c r="H21" s="90"/>
      <c r="I21" s="94">
        <v>4720000</v>
      </c>
      <c r="J21" s="90"/>
      <c r="K21" s="91"/>
      <c r="L21" s="90"/>
    </row>
    <row r="22" spans="1:12" ht="18" customHeight="1">
      <c r="A22" s="127"/>
      <c r="B22" s="127"/>
      <c r="C22" s="59" t="s">
        <v>185</v>
      </c>
      <c r="D22" s="92">
        <v>16500000</v>
      </c>
      <c r="E22" s="90">
        <f t="shared" si="1"/>
        <v>0</v>
      </c>
      <c r="F22" s="90"/>
      <c r="G22" s="90"/>
      <c r="H22" s="90"/>
      <c r="I22" s="94">
        <v>16500000</v>
      </c>
      <c r="J22" s="90"/>
      <c r="K22" s="91"/>
      <c r="L22" s="90"/>
    </row>
    <row r="23" spans="1:12" ht="18" customHeight="1">
      <c r="A23" s="127"/>
      <c r="B23" s="127"/>
      <c r="C23" s="59" t="s">
        <v>186</v>
      </c>
      <c r="D23" s="92">
        <v>4000000</v>
      </c>
      <c r="E23" s="90">
        <f t="shared" si="1"/>
        <v>0</v>
      </c>
      <c r="F23" s="90"/>
      <c r="G23" s="90"/>
      <c r="H23" s="90"/>
      <c r="I23" s="94">
        <v>4000000</v>
      </c>
      <c r="J23" s="90"/>
      <c r="K23" s="91"/>
      <c r="L23" s="90"/>
    </row>
    <row r="24" spans="1:12" ht="18" customHeight="1">
      <c r="A24" s="127"/>
      <c r="B24" s="127"/>
      <c r="C24" s="59" t="s">
        <v>187</v>
      </c>
      <c r="D24" s="92">
        <v>4820000</v>
      </c>
      <c r="E24" s="90">
        <f t="shared" si="1"/>
        <v>0</v>
      </c>
      <c r="F24" s="90"/>
      <c r="G24" s="90"/>
      <c r="H24" s="90"/>
      <c r="I24" s="94">
        <v>4820000</v>
      </c>
      <c r="J24" s="90"/>
      <c r="K24" s="91"/>
      <c r="L24" s="90"/>
    </row>
    <row r="25" spans="1:12" ht="18" customHeight="1">
      <c r="A25" s="127"/>
      <c r="B25" s="127"/>
      <c r="C25" s="60" t="s">
        <v>191</v>
      </c>
      <c r="D25" s="92">
        <v>4008000</v>
      </c>
      <c r="E25" s="90">
        <f>F25+G25+H25</f>
        <v>0</v>
      </c>
      <c r="F25" s="90"/>
      <c r="G25" s="90"/>
      <c r="H25" s="90"/>
      <c r="I25" s="94">
        <v>4008000</v>
      </c>
      <c r="J25" s="90"/>
      <c r="K25" s="91"/>
      <c r="L25" s="90"/>
    </row>
    <row r="26" spans="1:12" ht="18" customHeight="1">
      <c r="A26" s="127"/>
      <c r="B26" s="127"/>
      <c r="C26" s="60" t="s">
        <v>188</v>
      </c>
      <c r="D26" s="92">
        <v>17390000</v>
      </c>
      <c r="E26" s="90">
        <f>F26+G26+H26</f>
        <v>0</v>
      </c>
      <c r="F26" s="90"/>
      <c r="G26" s="90"/>
      <c r="H26" s="90"/>
      <c r="I26" s="94">
        <v>17390000</v>
      </c>
      <c r="J26" s="90"/>
      <c r="K26" s="91"/>
      <c r="L26" s="90"/>
    </row>
  </sheetData>
  <sheetProtection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2" right="0.2" top="0.2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"/>
  <sheetViews>
    <sheetView showGridLines="0" showZeros="0" zoomScalePageLayoutView="0" workbookViewId="0" topLeftCell="A4">
      <selection activeCell="H12" sqref="H12"/>
    </sheetView>
  </sheetViews>
  <sheetFormatPr defaultColWidth="9.16015625" defaultRowHeight="12.75" customHeight="1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8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0.25" customHeight="1">
      <c r="A1" s="43"/>
      <c r="B1" s="9"/>
      <c r="C1" s="9"/>
      <c r="D1" s="9"/>
      <c r="E1" s="9"/>
      <c r="F1" s="9"/>
      <c r="G1" s="72"/>
      <c r="H1" s="9"/>
      <c r="I1" s="9"/>
      <c r="J1" s="10" t="s">
        <v>54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20.25" customHeight="1">
      <c r="A2" s="152" t="s">
        <v>55</v>
      </c>
      <c r="B2" s="152"/>
      <c r="C2" s="152"/>
      <c r="D2" s="152"/>
      <c r="E2" s="152"/>
      <c r="F2" s="152"/>
      <c r="G2" s="152"/>
      <c r="H2" s="152"/>
      <c r="I2" s="152"/>
      <c r="J2" s="15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20.25" customHeight="1">
      <c r="A3" s="3" t="s">
        <v>2</v>
      </c>
      <c r="B3" s="11"/>
      <c r="C3" s="11"/>
      <c r="D3" s="11"/>
      <c r="E3" s="11"/>
      <c r="F3" s="11"/>
      <c r="G3" s="73"/>
      <c r="H3" s="11"/>
      <c r="I3" s="11"/>
      <c r="J3" s="45" t="s">
        <v>56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0.25" customHeight="1">
      <c r="A4" s="153" t="s">
        <v>41</v>
      </c>
      <c r="B4" s="153"/>
      <c r="C4" s="153"/>
      <c r="D4" s="153" t="s">
        <v>57</v>
      </c>
      <c r="E4" s="153" t="s">
        <v>58</v>
      </c>
      <c r="F4" s="153" t="s">
        <v>59</v>
      </c>
      <c r="G4" s="154" t="s">
        <v>60</v>
      </c>
      <c r="H4" s="153" t="s">
        <v>61</v>
      </c>
      <c r="I4" s="153" t="s">
        <v>62</v>
      </c>
      <c r="J4" s="153" t="s">
        <v>63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20.25" customHeight="1">
      <c r="A5" s="44" t="s">
        <v>64</v>
      </c>
      <c r="B5" s="44" t="s">
        <v>65</v>
      </c>
      <c r="C5" s="44" t="s">
        <v>66</v>
      </c>
      <c r="D5" s="153"/>
      <c r="E5" s="153"/>
      <c r="F5" s="153"/>
      <c r="G5" s="154"/>
      <c r="H5" s="153"/>
      <c r="I5" s="153"/>
      <c r="J5" s="15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20.25" customHeight="1">
      <c r="A6" s="44" t="s">
        <v>67</v>
      </c>
      <c r="B6" s="44" t="s">
        <v>67</v>
      </c>
      <c r="C6" s="44" t="s">
        <v>67</v>
      </c>
      <c r="D6" s="44" t="s">
        <v>67</v>
      </c>
      <c r="E6" s="44">
        <v>1</v>
      </c>
      <c r="F6" s="44">
        <v>2</v>
      </c>
      <c r="G6" s="74">
        <v>3</v>
      </c>
      <c r="H6" s="44">
        <v>4</v>
      </c>
      <c r="I6" s="44">
        <v>5</v>
      </c>
      <c r="J6" s="44">
        <v>6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8" customFormat="1" ht="20.25" customHeight="1">
      <c r="A7" s="57"/>
      <c r="B7" s="57"/>
      <c r="C7" s="57"/>
      <c r="D7" s="40">
        <v>808001</v>
      </c>
      <c r="E7" s="75">
        <f aca="true" t="shared" si="0" ref="E7:J7">E8+E9+E11+E12+E13+E14+E15+E16+E17+E18+E19+E20+E21+E22+E23+E24+E25+E10+E26</f>
        <v>142312315</v>
      </c>
      <c r="F7" s="75">
        <f t="shared" si="0"/>
        <v>25000000</v>
      </c>
      <c r="G7" s="75">
        <f t="shared" si="0"/>
        <v>117312315</v>
      </c>
      <c r="H7" s="75">
        <f t="shared" si="0"/>
        <v>0</v>
      </c>
      <c r="I7" s="75"/>
      <c r="J7" s="75">
        <f t="shared" si="0"/>
        <v>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44" s="8" customFormat="1" ht="18" customHeight="1">
      <c r="A8" s="129" t="s">
        <v>197</v>
      </c>
      <c r="B8" s="129" t="s">
        <v>198</v>
      </c>
      <c r="C8" s="129" t="s">
        <v>199</v>
      </c>
      <c r="D8" s="59" t="s">
        <v>178</v>
      </c>
      <c r="E8" s="76">
        <f>F8+G8+H8+I8</f>
        <v>47889315</v>
      </c>
      <c r="F8" s="90">
        <v>25000000</v>
      </c>
      <c r="G8" s="89">
        <v>22889315</v>
      </c>
      <c r="H8" s="76"/>
      <c r="I8" s="76"/>
      <c r="J8" s="7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8" customFormat="1" ht="18" customHeight="1">
      <c r="A9" s="129" t="s">
        <v>200</v>
      </c>
      <c r="B9" s="129" t="s">
        <v>198</v>
      </c>
      <c r="C9" s="129" t="s">
        <v>201</v>
      </c>
      <c r="D9" s="60" t="s">
        <v>190</v>
      </c>
      <c r="E9" s="76">
        <v>1340000</v>
      </c>
      <c r="F9" s="77"/>
      <c r="G9" s="94">
        <v>1340000</v>
      </c>
      <c r="H9" s="76"/>
      <c r="I9" s="76"/>
      <c r="J9" s="7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8" customFormat="1" ht="18" customHeight="1">
      <c r="A10" s="130" t="s">
        <v>200</v>
      </c>
      <c r="B10" s="130" t="s">
        <v>219</v>
      </c>
      <c r="C10" s="130" t="s">
        <v>207</v>
      </c>
      <c r="D10" s="59" t="s">
        <v>193</v>
      </c>
      <c r="E10" s="76">
        <v>600000</v>
      </c>
      <c r="F10" s="75"/>
      <c r="G10" s="91">
        <v>600000</v>
      </c>
      <c r="H10" s="75"/>
      <c r="I10" s="75"/>
      <c r="J10" s="7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8" customFormat="1" ht="18" customHeight="1">
      <c r="A11" s="129" t="s">
        <v>202</v>
      </c>
      <c r="B11" s="129" t="s">
        <v>203</v>
      </c>
      <c r="C11" s="129" t="s">
        <v>204</v>
      </c>
      <c r="D11" s="60" t="s">
        <v>189</v>
      </c>
      <c r="E11" s="76">
        <v>1400000</v>
      </c>
      <c r="F11" s="78"/>
      <c r="G11" s="94">
        <v>1400000</v>
      </c>
      <c r="H11" s="76"/>
      <c r="I11" s="76"/>
      <c r="J11" s="7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8" customFormat="1" ht="18" customHeight="1">
      <c r="A12" s="129" t="s">
        <v>205</v>
      </c>
      <c r="B12" s="129" t="s">
        <v>206</v>
      </c>
      <c r="C12" s="129" t="s">
        <v>207</v>
      </c>
      <c r="D12" s="59" t="s">
        <v>194</v>
      </c>
      <c r="E12" s="76">
        <v>4450000</v>
      </c>
      <c r="F12" s="75"/>
      <c r="G12" s="91">
        <v>4450000</v>
      </c>
      <c r="H12" s="76"/>
      <c r="I12" s="76"/>
      <c r="J12" s="7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8" customFormat="1" ht="18" customHeight="1">
      <c r="A13" s="129" t="s">
        <v>208</v>
      </c>
      <c r="B13" s="129" t="s">
        <v>199</v>
      </c>
      <c r="C13" s="129" t="s">
        <v>207</v>
      </c>
      <c r="D13" s="60" t="s">
        <v>196</v>
      </c>
      <c r="E13" s="76">
        <v>470000</v>
      </c>
      <c r="F13" s="78"/>
      <c r="G13" s="94">
        <v>470000</v>
      </c>
      <c r="H13" s="76"/>
      <c r="I13" s="76"/>
      <c r="J13" s="7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8" customFormat="1" ht="18" customHeight="1">
      <c r="A14" s="128">
        <v>208</v>
      </c>
      <c r="B14" s="128" t="s">
        <v>209</v>
      </c>
      <c r="C14" s="128">
        <v>99</v>
      </c>
      <c r="D14" s="59" t="s">
        <v>179</v>
      </c>
      <c r="E14" s="76">
        <v>1200000</v>
      </c>
      <c r="F14" s="77"/>
      <c r="G14" s="94">
        <v>1200000</v>
      </c>
      <c r="H14" s="77"/>
      <c r="I14" s="75"/>
      <c r="J14" s="7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8" customFormat="1" ht="18" customHeight="1">
      <c r="A15" s="128">
        <v>208</v>
      </c>
      <c r="B15" s="128">
        <v>99</v>
      </c>
      <c r="C15" s="128" t="s">
        <v>210</v>
      </c>
      <c r="D15" s="59" t="s">
        <v>195</v>
      </c>
      <c r="E15" s="76">
        <v>1820000</v>
      </c>
      <c r="F15" s="78"/>
      <c r="G15" s="91">
        <v>1820000</v>
      </c>
      <c r="H15" s="77"/>
      <c r="I15" s="75"/>
      <c r="J15" s="7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8" customFormat="1" ht="24.75" customHeight="1">
      <c r="A16" s="128">
        <v>210</v>
      </c>
      <c r="B16" s="128">
        <v>99</v>
      </c>
      <c r="C16" s="128" t="s">
        <v>211</v>
      </c>
      <c r="D16" s="60" t="s">
        <v>192</v>
      </c>
      <c r="E16" s="76">
        <v>2420000</v>
      </c>
      <c r="F16" s="79"/>
      <c r="G16" s="95">
        <v>2420000</v>
      </c>
      <c r="H16" s="77"/>
      <c r="I16" s="75"/>
      <c r="J16" s="7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8" customFormat="1" ht="18" customHeight="1">
      <c r="A17" s="128">
        <v>211</v>
      </c>
      <c r="B17" s="128" t="s">
        <v>204</v>
      </c>
      <c r="C17" s="128" t="s">
        <v>212</v>
      </c>
      <c r="D17" s="59" t="s">
        <v>180</v>
      </c>
      <c r="E17" s="76">
        <v>2000000</v>
      </c>
      <c r="F17" s="77"/>
      <c r="G17" s="94">
        <v>2000000</v>
      </c>
      <c r="H17" s="77"/>
      <c r="I17" s="77"/>
      <c r="J17" s="7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8" customFormat="1" ht="18" customHeight="1">
      <c r="A18" s="128" t="s">
        <v>213</v>
      </c>
      <c r="B18" s="128" t="s">
        <v>203</v>
      </c>
      <c r="C18" s="128" t="s">
        <v>199</v>
      </c>
      <c r="D18" s="59" t="s">
        <v>181</v>
      </c>
      <c r="E18" s="76">
        <v>7200000</v>
      </c>
      <c r="F18" s="77"/>
      <c r="G18" s="94">
        <v>7200000</v>
      </c>
      <c r="H18" s="77"/>
      <c r="I18" s="77"/>
      <c r="J18" s="7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8" customFormat="1" ht="18" customHeight="1">
      <c r="A19" s="128" t="s">
        <v>213</v>
      </c>
      <c r="B19" s="128" t="s">
        <v>198</v>
      </c>
      <c r="C19" s="128" t="s">
        <v>198</v>
      </c>
      <c r="D19" s="59" t="s">
        <v>182</v>
      </c>
      <c r="E19" s="76">
        <v>12185000</v>
      </c>
      <c r="F19" s="77"/>
      <c r="G19" s="94">
        <v>12185000</v>
      </c>
      <c r="H19" s="77"/>
      <c r="I19" s="77"/>
      <c r="J19" s="7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10" s="8" customFormat="1" ht="18" customHeight="1">
      <c r="A20" s="130" t="s">
        <v>214</v>
      </c>
      <c r="B20" s="130" t="s">
        <v>199</v>
      </c>
      <c r="C20" s="130" t="s">
        <v>207</v>
      </c>
      <c r="D20" s="59" t="s">
        <v>183</v>
      </c>
      <c r="E20" s="76">
        <v>7900000</v>
      </c>
      <c r="F20" s="75"/>
      <c r="G20" s="94">
        <v>7900000</v>
      </c>
      <c r="H20" s="75"/>
      <c r="I20" s="75"/>
      <c r="J20" s="75"/>
    </row>
    <row r="21" spans="1:10" s="8" customFormat="1" ht="18" customHeight="1">
      <c r="A21" s="130" t="s">
        <v>214</v>
      </c>
      <c r="B21" s="130" t="s">
        <v>203</v>
      </c>
      <c r="C21" s="130" t="s">
        <v>215</v>
      </c>
      <c r="D21" s="59" t="s">
        <v>184</v>
      </c>
      <c r="E21" s="76">
        <v>4720000</v>
      </c>
      <c r="F21" s="75"/>
      <c r="G21" s="94">
        <v>4720000</v>
      </c>
      <c r="H21" s="75"/>
      <c r="I21" s="75"/>
      <c r="J21" s="75"/>
    </row>
    <row r="22" spans="1:10" s="8" customFormat="1" ht="18" customHeight="1">
      <c r="A22" s="130" t="s">
        <v>214</v>
      </c>
      <c r="B22" s="130" t="s">
        <v>198</v>
      </c>
      <c r="C22" s="130" t="s">
        <v>216</v>
      </c>
      <c r="D22" s="59" t="s">
        <v>185</v>
      </c>
      <c r="E22" s="76">
        <v>16500000</v>
      </c>
      <c r="F22" s="75"/>
      <c r="G22" s="94">
        <v>16500000</v>
      </c>
      <c r="H22" s="75"/>
      <c r="I22" s="75"/>
      <c r="J22" s="75"/>
    </row>
    <row r="23" spans="1:10" s="8" customFormat="1" ht="18" customHeight="1">
      <c r="A23" s="130" t="s">
        <v>214</v>
      </c>
      <c r="B23" s="130" t="s">
        <v>217</v>
      </c>
      <c r="C23" s="130" t="s">
        <v>199</v>
      </c>
      <c r="D23" s="59" t="s">
        <v>186</v>
      </c>
      <c r="E23" s="76">
        <v>4000000</v>
      </c>
      <c r="F23" s="75"/>
      <c r="G23" s="94">
        <v>4000000</v>
      </c>
      <c r="H23" s="75"/>
      <c r="I23" s="75"/>
      <c r="J23" s="75"/>
    </row>
    <row r="24" spans="1:10" s="8" customFormat="1" ht="18" customHeight="1">
      <c r="A24" s="130" t="s">
        <v>218</v>
      </c>
      <c r="B24" s="130" t="s">
        <v>199</v>
      </c>
      <c r="C24" s="130" t="s">
        <v>204</v>
      </c>
      <c r="D24" s="59" t="s">
        <v>187</v>
      </c>
      <c r="E24" s="76">
        <v>4820000</v>
      </c>
      <c r="F24" s="75"/>
      <c r="G24" s="94">
        <v>4820000</v>
      </c>
      <c r="H24" s="75"/>
      <c r="I24" s="75"/>
      <c r="J24" s="75"/>
    </row>
    <row r="25" spans="1:10" s="8" customFormat="1" ht="18" customHeight="1">
      <c r="A25" s="130" t="s">
        <v>218</v>
      </c>
      <c r="B25" s="130" t="s">
        <v>199</v>
      </c>
      <c r="C25" s="130" t="s">
        <v>216</v>
      </c>
      <c r="D25" s="60" t="s">
        <v>191</v>
      </c>
      <c r="E25" s="76">
        <v>4008000</v>
      </c>
      <c r="F25" s="75"/>
      <c r="G25" s="94">
        <v>4008000</v>
      </c>
      <c r="H25" s="75"/>
      <c r="I25" s="75"/>
      <c r="J25" s="75"/>
    </row>
    <row r="26" spans="1:10" s="8" customFormat="1" ht="18" customHeight="1">
      <c r="A26" s="130" t="s">
        <v>220</v>
      </c>
      <c r="B26" s="130" t="s">
        <v>207</v>
      </c>
      <c r="C26" s="130" t="s">
        <v>199</v>
      </c>
      <c r="D26" s="60" t="s">
        <v>188</v>
      </c>
      <c r="E26" s="76">
        <v>17390000</v>
      </c>
      <c r="F26" s="79"/>
      <c r="G26" s="94">
        <v>17390000</v>
      </c>
      <c r="H26" s="79">
        <f>SUM(H8:H25)</f>
        <v>0</v>
      </c>
      <c r="I26" s="79"/>
      <c r="J26" s="79">
        <f>SUM(J8:J25)</f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showZeros="0" zoomScalePageLayoutView="0" workbookViewId="0" topLeftCell="A1">
      <selection activeCell="C6" activeCellId="2" sqref="C44 C16 C6"/>
    </sheetView>
  </sheetViews>
  <sheetFormatPr defaultColWidth="9.16015625" defaultRowHeight="11.25"/>
  <cols>
    <col min="1" max="1" width="25.16015625" style="8" customWidth="1"/>
    <col min="2" max="2" width="33.33203125" style="8" customWidth="1"/>
    <col min="3" max="3" width="35.83203125" style="98" customWidth="1"/>
    <col min="4" max="4" width="9.16015625" style="8" customWidth="1"/>
    <col min="5" max="5" width="23.83203125" style="8" customWidth="1"/>
    <col min="6" max="16384" width="9.16015625" style="8" customWidth="1"/>
  </cols>
  <sheetData>
    <row r="1" ht="11.25">
      <c r="C1" s="100" t="s">
        <v>101</v>
      </c>
    </row>
    <row r="2" spans="1:3" ht="24" customHeight="1">
      <c r="A2" s="132" t="s">
        <v>102</v>
      </c>
      <c r="B2" s="132"/>
      <c r="C2" s="132"/>
    </row>
    <row r="3" spans="1:3" ht="21.75" customHeight="1">
      <c r="A3" s="3" t="s">
        <v>2</v>
      </c>
      <c r="C3" s="100" t="s">
        <v>3</v>
      </c>
    </row>
    <row r="4" spans="1:3" ht="45.75" customHeight="1">
      <c r="A4" s="155" t="s">
        <v>103</v>
      </c>
      <c r="B4" s="156"/>
      <c r="C4" s="83" t="s">
        <v>34</v>
      </c>
    </row>
    <row r="5" spans="1:3" ht="19.5" customHeight="1">
      <c r="A5" s="62" t="s">
        <v>41</v>
      </c>
      <c r="B5" s="62" t="s">
        <v>42</v>
      </c>
      <c r="C5" s="101" t="s">
        <v>71</v>
      </c>
    </row>
    <row r="6" spans="1:5" ht="19.5" customHeight="1">
      <c r="A6" s="64">
        <v>301</v>
      </c>
      <c r="B6" s="65" t="s">
        <v>87</v>
      </c>
      <c r="C6" s="81">
        <f>C7+C8+C9+C10+C11+C12+C13+C14+C15</f>
        <v>8713380</v>
      </c>
      <c r="E6" s="66"/>
    </row>
    <row r="7" spans="1:3" ht="19.5" customHeight="1">
      <c r="A7" s="62">
        <v>30101</v>
      </c>
      <c r="B7" s="63" t="s">
        <v>104</v>
      </c>
      <c r="C7" s="82">
        <v>2650000</v>
      </c>
    </row>
    <row r="8" spans="1:3" ht="19.5" customHeight="1">
      <c r="A8" s="67">
        <v>30102</v>
      </c>
      <c r="B8" s="63" t="s">
        <v>105</v>
      </c>
      <c r="C8" s="82">
        <v>684960</v>
      </c>
    </row>
    <row r="9" spans="1:3" ht="19.5" customHeight="1">
      <c r="A9" s="17">
        <v>30103</v>
      </c>
      <c r="B9" s="68" t="s">
        <v>106</v>
      </c>
      <c r="C9" s="83">
        <v>1226760</v>
      </c>
    </row>
    <row r="10" spans="1:3" ht="19.5" customHeight="1">
      <c r="A10" s="17">
        <v>30104</v>
      </c>
      <c r="B10" s="18" t="s">
        <v>107</v>
      </c>
      <c r="C10" s="83">
        <v>652350</v>
      </c>
    </row>
    <row r="11" spans="1:3" ht="19.5" customHeight="1">
      <c r="A11" s="17">
        <v>30106</v>
      </c>
      <c r="B11" s="18" t="s">
        <v>108</v>
      </c>
      <c r="C11" s="84"/>
    </row>
    <row r="12" spans="1:3" ht="19.5" customHeight="1">
      <c r="A12" s="17">
        <v>30107</v>
      </c>
      <c r="B12" s="18" t="s">
        <v>109</v>
      </c>
      <c r="C12" s="84">
        <v>1258000</v>
      </c>
    </row>
    <row r="13" spans="1:3" ht="19.5" customHeight="1">
      <c r="A13" s="17">
        <v>30108</v>
      </c>
      <c r="B13" s="18" t="s">
        <v>110</v>
      </c>
      <c r="C13" s="85">
        <v>1271770</v>
      </c>
    </row>
    <row r="14" spans="1:3" ht="19.5" customHeight="1">
      <c r="A14" s="17">
        <v>30109</v>
      </c>
      <c r="B14" s="18" t="s">
        <v>111</v>
      </c>
      <c r="C14" s="84">
        <v>235000</v>
      </c>
    </row>
    <row r="15" spans="1:3" ht="19.5" customHeight="1">
      <c r="A15" s="17">
        <v>30199</v>
      </c>
      <c r="B15" s="18" t="s">
        <v>112</v>
      </c>
      <c r="C15" s="85">
        <v>734540</v>
      </c>
    </row>
    <row r="16" spans="1:3" ht="19.5" customHeight="1">
      <c r="A16" s="17">
        <v>302</v>
      </c>
      <c r="B16" s="18" t="s">
        <v>88</v>
      </c>
      <c r="C16" s="83">
        <f>C17+C18+C19+C20+C21+C22+C23+C24+C25+C26+C27+C28+C29+C30+C31+C32+C33+C34+C35+C36+C37+C38+C39+C40+C41+C42+C43</f>
        <v>7071980</v>
      </c>
    </row>
    <row r="17" spans="1:3" ht="19.5" customHeight="1">
      <c r="A17" s="17">
        <v>30201</v>
      </c>
      <c r="B17" s="19" t="s">
        <v>113</v>
      </c>
      <c r="C17" s="102">
        <v>1050000</v>
      </c>
    </row>
    <row r="18" spans="1:3" ht="19.5" customHeight="1">
      <c r="A18" s="17">
        <v>30202</v>
      </c>
      <c r="B18" s="19" t="s">
        <v>114</v>
      </c>
      <c r="C18" s="84">
        <v>460000</v>
      </c>
    </row>
    <row r="19" spans="1:3" ht="19.5" customHeight="1">
      <c r="A19" s="17">
        <v>30203</v>
      </c>
      <c r="B19" s="19" t="s">
        <v>115</v>
      </c>
      <c r="C19" s="84">
        <v>236000</v>
      </c>
    </row>
    <row r="20" spans="1:3" ht="19.5" customHeight="1">
      <c r="A20" s="17">
        <v>30204</v>
      </c>
      <c r="B20" s="19" t="s">
        <v>116</v>
      </c>
      <c r="C20" s="84"/>
    </row>
    <row r="21" spans="1:3" ht="19.5" customHeight="1">
      <c r="A21" s="17">
        <v>30205</v>
      </c>
      <c r="B21" s="19" t="s">
        <v>117</v>
      </c>
      <c r="C21" s="84">
        <v>11000</v>
      </c>
    </row>
    <row r="22" spans="1:3" ht="19.5" customHeight="1">
      <c r="A22" s="17">
        <v>30206</v>
      </c>
      <c r="B22" s="19" t="s">
        <v>118</v>
      </c>
      <c r="C22" s="84">
        <v>236500</v>
      </c>
    </row>
    <row r="23" spans="1:3" ht="19.5" customHeight="1">
      <c r="A23" s="17">
        <v>30207</v>
      </c>
      <c r="B23" s="19" t="s">
        <v>119</v>
      </c>
      <c r="C23" s="84"/>
    </row>
    <row r="24" spans="1:3" ht="19.5" customHeight="1">
      <c r="A24" s="17">
        <v>30208</v>
      </c>
      <c r="B24" s="19" t="s">
        <v>120</v>
      </c>
      <c r="C24" s="84"/>
    </row>
    <row r="25" spans="1:3" ht="19.5" customHeight="1">
      <c r="A25" s="17">
        <v>30209</v>
      </c>
      <c r="B25" s="19" t="s">
        <v>121</v>
      </c>
      <c r="C25" s="84">
        <v>28000</v>
      </c>
    </row>
    <row r="26" spans="1:3" ht="19.5" customHeight="1">
      <c r="A26" s="17">
        <v>30211</v>
      </c>
      <c r="B26" s="19" t="s">
        <v>122</v>
      </c>
      <c r="C26" s="103">
        <v>73280</v>
      </c>
    </row>
    <row r="27" spans="1:3" ht="19.5" customHeight="1">
      <c r="A27" s="17">
        <v>30212</v>
      </c>
      <c r="B27" s="18" t="s">
        <v>123</v>
      </c>
      <c r="C27" s="83"/>
    </row>
    <row r="28" spans="1:3" ht="19.5" customHeight="1">
      <c r="A28" s="17">
        <v>30213</v>
      </c>
      <c r="B28" s="19" t="s">
        <v>124</v>
      </c>
      <c r="C28" s="102">
        <v>310200</v>
      </c>
    </row>
    <row r="29" spans="1:3" ht="19.5" customHeight="1">
      <c r="A29" s="17">
        <v>30214</v>
      </c>
      <c r="B29" s="19" t="s">
        <v>125</v>
      </c>
      <c r="C29" s="84"/>
    </row>
    <row r="30" spans="1:3" ht="19.5" customHeight="1">
      <c r="A30" s="17">
        <v>30215</v>
      </c>
      <c r="B30" s="19" t="s">
        <v>126</v>
      </c>
      <c r="C30" s="84">
        <v>25000</v>
      </c>
    </row>
    <row r="31" spans="1:3" ht="19.5" customHeight="1">
      <c r="A31" s="17">
        <v>30216</v>
      </c>
      <c r="B31" s="19" t="s">
        <v>127</v>
      </c>
      <c r="C31" s="103">
        <v>12000</v>
      </c>
    </row>
    <row r="32" spans="1:3" ht="19.5" customHeight="1">
      <c r="A32" s="17">
        <v>30217</v>
      </c>
      <c r="B32" s="18" t="s">
        <v>128</v>
      </c>
      <c r="C32" s="83">
        <v>650000</v>
      </c>
    </row>
    <row r="33" spans="1:3" ht="19.5" customHeight="1">
      <c r="A33" s="17">
        <v>30218</v>
      </c>
      <c r="B33" s="19" t="s">
        <v>129</v>
      </c>
      <c r="C33" s="102"/>
    </row>
    <row r="34" spans="1:3" ht="19.5" customHeight="1">
      <c r="A34" s="17">
        <v>30224</v>
      </c>
      <c r="B34" s="19" t="s">
        <v>130</v>
      </c>
      <c r="C34" s="84"/>
    </row>
    <row r="35" spans="1:3" ht="19.5" customHeight="1">
      <c r="A35" s="17">
        <v>30225</v>
      </c>
      <c r="B35" s="19" t="s">
        <v>131</v>
      </c>
      <c r="C35" s="84"/>
    </row>
    <row r="36" spans="1:3" ht="19.5" customHeight="1">
      <c r="A36" s="17">
        <v>30226</v>
      </c>
      <c r="B36" s="19" t="s">
        <v>132</v>
      </c>
      <c r="C36" s="84">
        <v>2608000</v>
      </c>
    </row>
    <row r="37" spans="1:3" ht="19.5" customHeight="1">
      <c r="A37" s="17">
        <v>30227</v>
      </c>
      <c r="B37" s="19" t="s">
        <v>133</v>
      </c>
      <c r="C37" s="103"/>
    </row>
    <row r="38" spans="1:3" ht="19.5" customHeight="1">
      <c r="A38" s="17">
        <v>30228</v>
      </c>
      <c r="B38" s="18" t="s">
        <v>134</v>
      </c>
      <c r="C38" s="83"/>
    </row>
    <row r="39" spans="1:3" ht="19.5" customHeight="1">
      <c r="A39" s="17">
        <v>30229</v>
      </c>
      <c r="B39" s="19" t="s">
        <v>135</v>
      </c>
      <c r="C39" s="104"/>
    </row>
    <row r="40" spans="1:3" ht="19.5" customHeight="1">
      <c r="A40" s="17">
        <v>30231</v>
      </c>
      <c r="B40" s="18" t="s">
        <v>136</v>
      </c>
      <c r="C40" s="83">
        <v>170000</v>
      </c>
    </row>
    <row r="41" spans="1:3" ht="19.5" customHeight="1">
      <c r="A41" s="17">
        <v>30239</v>
      </c>
      <c r="B41" s="19" t="s">
        <v>137</v>
      </c>
      <c r="C41" s="104">
        <v>19000</v>
      </c>
    </row>
    <row r="42" spans="1:3" ht="19.5" customHeight="1">
      <c r="A42" s="17">
        <v>30240</v>
      </c>
      <c r="B42" s="18" t="s">
        <v>138</v>
      </c>
      <c r="C42" s="83"/>
    </row>
    <row r="43" spans="1:3" ht="19.5" customHeight="1">
      <c r="A43" s="17">
        <v>30299</v>
      </c>
      <c r="B43" s="18" t="s">
        <v>139</v>
      </c>
      <c r="C43" s="105">
        <v>1183000</v>
      </c>
    </row>
    <row r="44" spans="1:3" ht="19.5" customHeight="1">
      <c r="A44" s="17">
        <v>303</v>
      </c>
      <c r="B44" s="18" t="s">
        <v>89</v>
      </c>
      <c r="C44" s="83">
        <f>C45+C46+C47+C48+C49+C50+C51+C52+C53+C54+C55+C56+C57+C58+C59+C60</f>
        <v>7103955</v>
      </c>
    </row>
    <row r="45" spans="1:3" ht="19.5" customHeight="1">
      <c r="A45" s="17">
        <v>30301</v>
      </c>
      <c r="B45" s="18" t="s">
        <v>140</v>
      </c>
      <c r="C45" s="105"/>
    </row>
    <row r="46" spans="1:3" ht="19.5" customHeight="1">
      <c r="A46" s="17">
        <v>30302</v>
      </c>
      <c r="B46" s="18" t="s">
        <v>141</v>
      </c>
      <c r="C46" s="83">
        <v>1683200</v>
      </c>
    </row>
    <row r="47" spans="1:3" ht="19.5" customHeight="1">
      <c r="A47" s="17">
        <v>30303</v>
      </c>
      <c r="B47" s="19" t="s">
        <v>142</v>
      </c>
      <c r="C47" s="104"/>
    </row>
    <row r="48" spans="1:3" ht="19.5" customHeight="1">
      <c r="A48" s="17">
        <v>30304</v>
      </c>
      <c r="B48" s="18" t="s">
        <v>143</v>
      </c>
      <c r="C48" s="83">
        <v>56800</v>
      </c>
    </row>
    <row r="49" spans="1:3" ht="19.5" customHeight="1">
      <c r="A49" s="17">
        <v>30305</v>
      </c>
      <c r="B49" s="18" t="s">
        <v>144</v>
      </c>
      <c r="C49" s="106">
        <v>2312202</v>
      </c>
    </row>
    <row r="50" spans="1:3" ht="19.5" customHeight="1">
      <c r="A50" s="17">
        <v>30306</v>
      </c>
      <c r="B50" s="19" t="s">
        <v>145</v>
      </c>
      <c r="C50" s="104">
        <v>761230</v>
      </c>
    </row>
    <row r="51" spans="1:3" ht="19.5" customHeight="1">
      <c r="A51" s="17">
        <v>30307</v>
      </c>
      <c r="B51" s="18" t="s">
        <v>146</v>
      </c>
      <c r="C51" s="83">
        <v>96409</v>
      </c>
    </row>
    <row r="52" spans="1:3" ht="19.5" customHeight="1">
      <c r="A52" s="17">
        <v>30308</v>
      </c>
      <c r="B52" s="19" t="s">
        <v>147</v>
      </c>
      <c r="C52" s="104"/>
    </row>
    <row r="53" spans="1:3" ht="19.5" customHeight="1">
      <c r="A53" s="17">
        <v>30309</v>
      </c>
      <c r="B53" s="18" t="s">
        <v>148</v>
      </c>
      <c r="C53" s="83">
        <v>144614</v>
      </c>
    </row>
    <row r="54" spans="1:3" ht="19.5" customHeight="1">
      <c r="A54" s="17">
        <v>30310</v>
      </c>
      <c r="B54" s="18" t="s">
        <v>149</v>
      </c>
      <c r="C54" s="105"/>
    </row>
    <row r="55" spans="1:3" ht="19.5" customHeight="1">
      <c r="A55" s="17">
        <v>30311</v>
      </c>
      <c r="B55" s="18" t="s">
        <v>150</v>
      </c>
      <c r="C55" s="83">
        <v>1187500</v>
      </c>
    </row>
    <row r="56" spans="1:3" ht="19.5" customHeight="1">
      <c r="A56" s="17">
        <v>30312</v>
      </c>
      <c r="B56" s="19" t="s">
        <v>151</v>
      </c>
      <c r="C56" s="102"/>
    </row>
    <row r="57" spans="1:3" ht="19.5" customHeight="1">
      <c r="A57" s="17">
        <v>30313</v>
      </c>
      <c r="B57" s="19" t="s">
        <v>152</v>
      </c>
      <c r="C57" s="84"/>
    </row>
    <row r="58" spans="1:3" ht="19.5" customHeight="1">
      <c r="A58" s="17">
        <v>30314</v>
      </c>
      <c r="B58" s="19" t="s">
        <v>153</v>
      </c>
      <c r="C58" s="84"/>
    </row>
    <row r="59" spans="1:3" ht="19.5" customHeight="1">
      <c r="A59" s="17">
        <v>30315</v>
      </c>
      <c r="B59" s="19" t="s">
        <v>154</v>
      </c>
      <c r="C59" s="84"/>
    </row>
    <row r="60" spans="1:3" ht="19.5" customHeight="1">
      <c r="A60" s="17">
        <v>30399</v>
      </c>
      <c r="B60" s="19" t="s">
        <v>155</v>
      </c>
      <c r="C60" s="103">
        <v>862000</v>
      </c>
    </row>
    <row r="61" spans="1:3" ht="19.5" customHeight="1">
      <c r="A61" s="17">
        <v>310</v>
      </c>
      <c r="B61" s="18" t="s">
        <v>156</v>
      </c>
      <c r="C61" s="83"/>
    </row>
    <row r="62" spans="1:3" ht="19.5" customHeight="1">
      <c r="A62" s="17">
        <v>31002</v>
      </c>
      <c r="B62" s="19" t="s">
        <v>157</v>
      </c>
      <c r="C62" s="102"/>
    </row>
    <row r="63" spans="1:3" ht="19.5" customHeight="1">
      <c r="A63" s="17">
        <v>31003</v>
      </c>
      <c r="B63" s="19" t="s">
        <v>158</v>
      </c>
      <c r="C63" s="84"/>
    </row>
    <row r="64" spans="1:3" ht="19.5" customHeight="1">
      <c r="A64" s="17">
        <v>31006</v>
      </c>
      <c r="B64" s="19" t="s">
        <v>159</v>
      </c>
      <c r="C64" s="84"/>
    </row>
    <row r="65" spans="1:3" ht="19.5" customHeight="1">
      <c r="A65" s="17">
        <v>31007</v>
      </c>
      <c r="B65" s="19" t="s">
        <v>160</v>
      </c>
      <c r="C65" s="84"/>
    </row>
    <row r="66" spans="1:3" ht="19.5" customHeight="1">
      <c r="A66" s="17">
        <v>31008</v>
      </c>
      <c r="B66" s="19" t="s">
        <v>161</v>
      </c>
      <c r="C66" s="84"/>
    </row>
    <row r="67" spans="1:3" ht="19.5" customHeight="1">
      <c r="A67" s="17">
        <v>31013</v>
      </c>
      <c r="B67" s="18" t="s">
        <v>162</v>
      </c>
      <c r="C67" s="83"/>
    </row>
    <row r="68" spans="1:3" ht="20.25" customHeight="1">
      <c r="A68" s="17">
        <v>31019</v>
      </c>
      <c r="B68" s="19" t="s">
        <v>163</v>
      </c>
      <c r="C68" s="102"/>
    </row>
    <row r="69" spans="1:3" ht="19.5" customHeight="1">
      <c r="A69" s="69">
        <v>31099</v>
      </c>
      <c r="B69" s="70" t="s">
        <v>156</v>
      </c>
      <c r="C69" s="83"/>
    </row>
  </sheetData>
  <sheetProtection/>
  <mergeCells count="2">
    <mergeCell ref="A2:C2"/>
    <mergeCell ref="A4:B4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8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25.66015625" style="0" customWidth="1"/>
    <col min="2" max="2" width="20" style="0" customWidth="1"/>
    <col min="3" max="3" width="19.83203125" style="0" customWidth="1"/>
    <col min="4" max="4" width="22.33203125" style="0" customWidth="1"/>
    <col min="5" max="5" width="17.33203125" style="0" customWidth="1"/>
    <col min="6" max="6" width="22.66015625" style="0" customWidth="1"/>
    <col min="7" max="7" width="26.33203125" style="0" customWidth="1"/>
  </cols>
  <sheetData>
    <row r="1" spans="1:53" ht="20.25" customHeight="1">
      <c r="A1" s="9"/>
      <c r="B1" s="9"/>
      <c r="C1" s="9"/>
      <c r="D1" s="9"/>
      <c r="E1" s="9"/>
      <c r="F1" s="9"/>
      <c r="G1" s="10" t="s">
        <v>164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25" customHeight="1">
      <c r="A2" s="157" t="s">
        <v>165</v>
      </c>
      <c r="B2" s="157"/>
      <c r="C2" s="157"/>
      <c r="D2" s="157"/>
      <c r="E2" s="157"/>
      <c r="F2" s="157"/>
      <c r="G2" s="15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20.25" customHeight="1">
      <c r="A3" s="3" t="s">
        <v>2</v>
      </c>
      <c r="B3" s="11"/>
      <c r="C3" s="11"/>
      <c r="D3" s="11"/>
      <c r="E3" s="11"/>
      <c r="F3" s="11"/>
      <c r="G3" s="10" t="s">
        <v>166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25.5" customHeight="1">
      <c r="A4" s="134" t="s">
        <v>167</v>
      </c>
      <c r="B4" s="158" t="s">
        <v>168</v>
      </c>
      <c r="C4" s="159"/>
      <c r="D4" s="159"/>
      <c r="E4" s="159"/>
      <c r="F4" s="159"/>
      <c r="G4" s="15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20.25" customHeight="1">
      <c r="A5" s="134"/>
      <c r="B5" s="160" t="s">
        <v>71</v>
      </c>
      <c r="C5" s="162" t="s">
        <v>128</v>
      </c>
      <c r="D5" s="164" t="s">
        <v>169</v>
      </c>
      <c r="E5" s="159" t="s">
        <v>170</v>
      </c>
      <c r="F5" s="159"/>
      <c r="G5" s="15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20.25" customHeight="1">
      <c r="A6" s="134"/>
      <c r="B6" s="161"/>
      <c r="C6" s="163"/>
      <c r="D6" s="165"/>
      <c r="E6" s="13" t="s">
        <v>86</v>
      </c>
      <c r="F6" s="14" t="s">
        <v>171</v>
      </c>
      <c r="G6" s="14" t="s">
        <v>172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9.5" customHeight="1">
      <c r="A7" s="38" t="s">
        <v>221</v>
      </c>
      <c r="B7" s="71">
        <f>C7+G7</f>
        <v>446000</v>
      </c>
      <c r="C7" s="125">
        <v>328000</v>
      </c>
      <c r="D7" s="126"/>
      <c r="E7" s="125">
        <f>F7+G7</f>
        <v>118000</v>
      </c>
      <c r="F7" s="126"/>
      <c r="G7" s="71">
        <v>118000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0.25" customHeight="1">
      <c r="A8" s="15"/>
      <c r="B8" s="3"/>
      <c r="C8" s="3"/>
      <c r="D8" s="3"/>
      <c r="E8" s="3"/>
      <c r="F8" s="3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0.25" customHeight="1">
      <c r="A9" s="15"/>
      <c r="B9" s="15"/>
      <c r="C9" s="9"/>
      <c r="D9" s="15"/>
      <c r="E9" s="15"/>
      <c r="F9" s="15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0.25" customHeight="1">
      <c r="A10" s="15"/>
      <c r="B10" s="15"/>
      <c r="C10" s="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0.25" customHeight="1">
      <c r="A11" s="15"/>
      <c r="B11" s="15"/>
      <c r="C11" s="15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0.25" customHeight="1">
      <c r="A12" s="15"/>
      <c r="B12" s="15"/>
      <c r="C12" s="15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0.25" customHeight="1">
      <c r="A13" s="9"/>
      <c r="B13" s="15"/>
      <c r="C13" s="15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0.25" customHeight="1">
      <c r="A14" s="9"/>
      <c r="B14" s="15"/>
      <c r="C14" s="15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0.25" customHeight="1">
      <c r="A15" s="9"/>
      <c r="B15" s="9"/>
      <c r="C15" s="15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ht="20.25" customHeight="1">
      <c r="C16" s="8"/>
    </row>
    <row r="17" ht="20.25" customHeight="1"/>
    <row r="18" spans="1:53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</sheetData>
  <sheetProtection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blackAndWhite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F10" sqref="F10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173</v>
      </c>
    </row>
    <row r="2" spans="1:6" ht="20.25">
      <c r="A2" s="142" t="s">
        <v>174</v>
      </c>
      <c r="B2" s="142"/>
      <c r="C2" s="142"/>
      <c r="D2" s="142"/>
      <c r="E2" s="142"/>
      <c r="F2" s="142"/>
    </row>
    <row r="3" spans="1:6" ht="20.25" customHeight="1">
      <c r="A3" s="3" t="s">
        <v>2</v>
      </c>
      <c r="B3" s="4"/>
      <c r="C3" s="1"/>
      <c r="D3" s="1"/>
      <c r="E3" s="1"/>
      <c r="F3" s="2" t="s">
        <v>3</v>
      </c>
    </row>
    <row r="4" spans="1:6" ht="22.5" customHeight="1">
      <c r="A4" s="133" t="s">
        <v>41</v>
      </c>
      <c r="B4" s="133" t="s">
        <v>42</v>
      </c>
      <c r="C4" s="133" t="s">
        <v>175</v>
      </c>
      <c r="D4" s="133" t="s">
        <v>176</v>
      </c>
      <c r="E4" s="133"/>
      <c r="F4" s="133"/>
    </row>
    <row r="5" spans="1:6" ht="25.5" customHeight="1">
      <c r="A5" s="166"/>
      <c r="B5" s="166"/>
      <c r="C5" s="166"/>
      <c r="D5" s="6" t="s">
        <v>71</v>
      </c>
      <c r="E5" s="6" t="s">
        <v>59</v>
      </c>
      <c r="F5" s="6" t="s">
        <v>60</v>
      </c>
    </row>
    <row r="6" spans="1:6" ht="19.5" customHeight="1">
      <c r="A6" s="7"/>
      <c r="B6" s="61" t="s">
        <v>221</v>
      </c>
      <c r="C6" s="61" t="s">
        <v>177</v>
      </c>
      <c r="D6" s="107">
        <f>D7+D8+D9</f>
        <v>4600000</v>
      </c>
      <c r="E6" s="108"/>
      <c r="F6" s="108">
        <f>F7+F8+F9</f>
        <v>4600000</v>
      </c>
    </row>
    <row r="7" spans="1:6" ht="23.25" customHeight="1">
      <c r="A7" s="40"/>
      <c r="B7" s="59" t="s">
        <v>179</v>
      </c>
      <c r="C7" s="38"/>
      <c r="D7" s="82">
        <v>1104000</v>
      </c>
      <c r="E7" s="87"/>
      <c r="F7" s="82">
        <v>1104000</v>
      </c>
    </row>
    <row r="8" spans="1:6" ht="23.25" customHeight="1">
      <c r="A8" s="40"/>
      <c r="B8" s="59" t="s">
        <v>181</v>
      </c>
      <c r="C8" s="38"/>
      <c r="D8" s="82">
        <v>2760000</v>
      </c>
      <c r="E8" s="87"/>
      <c r="F8" s="82">
        <v>2760000</v>
      </c>
    </row>
    <row r="9" spans="1:6" ht="23.25" customHeight="1">
      <c r="A9" s="40"/>
      <c r="B9" s="60" t="s">
        <v>188</v>
      </c>
      <c r="C9" s="38"/>
      <c r="D9" s="109">
        <v>736000</v>
      </c>
      <c r="E9" s="78"/>
      <c r="F9" s="109">
        <v>736000</v>
      </c>
    </row>
    <row r="10" spans="1:2" ht="11.25">
      <c r="A10" s="8"/>
      <c r="B10" s="8"/>
    </row>
    <row r="11" ht="11.25">
      <c r="A11" s="8"/>
    </row>
    <row r="16" ht="11.25">
      <c r="B16" s="8"/>
    </row>
    <row r="17" ht="11.25">
      <c r="C17" s="8"/>
    </row>
    <row r="20" ht="11.25">
      <c r="B20" s="8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tt124521</cp:lastModifiedBy>
  <cp:lastPrinted>2017-09-07T05:39:43Z</cp:lastPrinted>
  <dcterms:created xsi:type="dcterms:W3CDTF">2017-06-30T08:44:47Z</dcterms:created>
  <dcterms:modified xsi:type="dcterms:W3CDTF">2017-09-07T05:54:38Z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