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5"/>
  </bookViews>
  <sheets>
    <sheet name="收支总表" sheetId="2" r:id="rId1"/>
    <sheet name="收入总表" sheetId="3" r:id="rId2"/>
    <sheet name="支出总表" sheetId="4" r:id="rId3"/>
    <sheet name="财拨总表" sheetId="5" r:id="rId4"/>
    <sheet name="一般预算支出功能分类" sheetId="6" r:id="rId5"/>
    <sheet name="一般公共预算基本支出经济分类" sheetId="7" r:id="rId6"/>
    <sheet name="三公" sheetId="8" r:id="rId7"/>
    <sheet name="政府性基金" sheetId="9" r:id="rId8"/>
  </sheets>
  <definedNames>
    <definedName name="_xlnm._FilterDatabase" localSheetId="4" hidden="1">一般预算支出功能分类!$A$5:$G$172</definedName>
    <definedName name="_xlnm.Print_Titles" localSheetId="4">一般预算支出功能分类!$5:$6</definedName>
  </definedNames>
  <calcPr calcId="144525"/>
</workbook>
</file>

<file path=xl/sharedStrings.xml><?xml version="1.0" encoding="utf-8"?>
<sst xmlns="http://schemas.openxmlformats.org/spreadsheetml/2006/main" count="409" uniqueCount="297">
  <si>
    <t>收支总表</t>
  </si>
  <si>
    <t>单位：长沙市望城区茶亭镇人民政府</t>
  </si>
  <si>
    <t>单位：万元</t>
  </si>
  <si>
    <t>收      入</t>
  </si>
  <si>
    <t>支      出</t>
  </si>
  <si>
    <t>项    目</t>
  </si>
  <si>
    <t>预算数</t>
  </si>
  <si>
    <t>一、财政拨款</t>
  </si>
  <si>
    <t>一、[201]一般公共服务支出</t>
  </si>
  <si>
    <t>二、财政专户管理资金收入</t>
  </si>
  <si>
    <t>二、[202]外交支出</t>
  </si>
  <si>
    <t>三、事业收入</t>
  </si>
  <si>
    <t>三、[203]国防支出</t>
  </si>
  <si>
    <t>四、上级补助收入</t>
  </si>
  <si>
    <t>四、[204]公共安全支出</t>
  </si>
  <si>
    <t>五、事业单位经营收入</t>
  </si>
  <si>
    <t>五、[205]教育支出</t>
  </si>
  <si>
    <t>六、附属单位上缴收入</t>
  </si>
  <si>
    <t>六、[206]科学技术支出</t>
  </si>
  <si>
    <t>七、其他收入</t>
  </si>
  <si>
    <t>七、[207]文化旅游体育与传媒支出</t>
  </si>
  <si>
    <t>八、[208]社会保障和就业支出</t>
  </si>
  <si>
    <t>九、[209]社会保险基金支出</t>
  </si>
  <si>
    <t>十、[210]卫生健康支出</t>
  </si>
  <si>
    <t>十一、[211]节能环保支出</t>
  </si>
  <si>
    <t>十二、[212]城乡社区支出</t>
  </si>
  <si>
    <t>十三、[213]农林水支出</t>
  </si>
  <si>
    <t>十四、[214]交通运输支出</t>
  </si>
  <si>
    <t>十五、[215]资源勘探工业信息等支出</t>
  </si>
  <si>
    <t>十六、[216]商业服务业等支出</t>
  </si>
  <si>
    <t>十七、[217]金融支出</t>
  </si>
  <si>
    <t>十八、[219]援助其他地区支出</t>
  </si>
  <si>
    <t>十九、[220]自然资源海洋气象等支出</t>
  </si>
  <si>
    <t>二十、[221]住房保障支出</t>
  </si>
  <si>
    <t>二十一、[222]粮油物资储备支出</t>
  </si>
  <si>
    <t>二十二、[223]国有资本经营预算支出</t>
  </si>
  <si>
    <t>二十三、[224]灾害防治及应急管理支出</t>
  </si>
  <si>
    <t>二十四、[227]预备费</t>
  </si>
  <si>
    <t>二十五、[229]其他支出</t>
  </si>
  <si>
    <t>二十六、[230]转移性支出</t>
  </si>
  <si>
    <t>二十七、[231]债务还本支出</t>
  </si>
  <si>
    <t>二十八、[232]债务付息支出</t>
  </si>
  <si>
    <t>二十九、[233]债务发行费用支出</t>
  </si>
  <si>
    <t>三十、[234]抗疫特别国债安排的支出</t>
  </si>
  <si>
    <t>本年收入合计</t>
  </si>
  <si>
    <t>本年支出合计</t>
  </si>
  <si>
    <t>财政拨款结余结转</t>
  </si>
  <si>
    <t>结转下年</t>
  </si>
  <si>
    <t xml:space="preserve">  财政拨款结转</t>
  </si>
  <si>
    <t xml:space="preserve">  财政拨款结余</t>
  </si>
  <si>
    <t>财政专户结余结转</t>
  </si>
  <si>
    <t>单位资金结余结转</t>
  </si>
  <si>
    <t>收入总计</t>
  </si>
  <si>
    <t>支出总计</t>
  </si>
  <si>
    <t>收入总表</t>
  </si>
  <si>
    <t xml:space="preserve">单位：长沙市望城区茶亭镇人民政府 </t>
  </si>
  <si>
    <t>单位</t>
  </si>
  <si>
    <t>总计</t>
  </si>
  <si>
    <t>本年收入</t>
  </si>
  <si>
    <t>上年结转</t>
  </si>
  <si>
    <t>编码</t>
  </si>
  <si>
    <t>名称</t>
  </si>
  <si>
    <t>合计</t>
  </si>
  <si>
    <t>财政拨款</t>
  </si>
  <si>
    <t>财政专户管理资金收入</t>
  </si>
  <si>
    <t>事业收入</t>
  </si>
  <si>
    <t>上级补助收入</t>
  </si>
  <si>
    <t>事业单位经营收入</t>
  </si>
  <si>
    <t>附属单位上缴收入</t>
  </si>
  <si>
    <t>其他收入</t>
  </si>
  <si>
    <t>财政专户结转结余</t>
  </si>
  <si>
    <t>小计</t>
  </si>
  <si>
    <t xml:space="preserve"> 财政拨款结转</t>
  </si>
  <si>
    <t>财政拨款结余</t>
  </si>
  <si>
    <t>总计：</t>
  </si>
  <si>
    <t>支出总表</t>
  </si>
  <si>
    <t>单位：802001_长沙市望城区茶亭镇人民政府</t>
  </si>
  <si>
    <t>基本支出</t>
  </si>
  <si>
    <t>项目支出</t>
  </si>
  <si>
    <t>人员类</t>
  </si>
  <si>
    <t>公用经费</t>
  </si>
  <si>
    <t>其他运转类</t>
  </si>
  <si>
    <t>特定目标类</t>
  </si>
  <si>
    <t>总计:</t>
  </si>
  <si>
    <t xml:space="preserve">长沙市望城区茶亭镇人民政府 </t>
  </si>
  <si>
    <t>财政拨款收支总表</t>
  </si>
  <si>
    <t>项目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</si>
  <si>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</si>
  <si>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</si>
  <si>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</si>
  <si>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</si>
  <si>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</si>
  <si>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</si>
  <si>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二、结转下年</t>
  </si>
  <si>
    <t>本年一般公共预算支出表</t>
  </si>
  <si>
    <t>科目编码</t>
  </si>
  <si>
    <t>科目名称</t>
  </si>
  <si>
    <t>人员经费</t>
  </si>
  <si>
    <t>一般公共服务支出</t>
  </si>
  <si>
    <t>人大事务</t>
  </si>
  <si>
    <t>一般行政管理事务</t>
  </si>
  <si>
    <t>代表工作</t>
  </si>
  <si>
    <t>政协事务</t>
  </si>
  <si>
    <t>政府办公厅（室）及相关机构事务</t>
  </si>
  <si>
    <t>行政运行</t>
  </si>
  <si>
    <t>信访事务</t>
  </si>
  <si>
    <t>其他政府办公厅（室）及相关机构事务支出</t>
  </si>
  <si>
    <t>发展与改革事务</t>
  </si>
  <si>
    <t>其他发展与改革事务支出</t>
  </si>
  <si>
    <t>统计信息事务</t>
  </si>
  <si>
    <t>专项普查活动</t>
  </si>
  <si>
    <t>财政事务</t>
  </si>
  <si>
    <t>商贸事务</t>
  </si>
  <si>
    <t>招商引资</t>
  </si>
  <si>
    <t>其他商贸事务支出</t>
  </si>
  <si>
    <t>群众团体事务</t>
  </si>
  <si>
    <t>党委办公厅（室）及相关机构事务</t>
  </si>
  <si>
    <t>专项业务</t>
  </si>
  <si>
    <t>其他党委办公厅（室）及相关机构事务支出</t>
  </si>
  <si>
    <t>组织事务</t>
  </si>
  <si>
    <t>其他组织事务支出</t>
  </si>
  <si>
    <t>宣传事务</t>
  </si>
  <si>
    <t>统战事务</t>
  </si>
  <si>
    <t>其他统战事务支出</t>
  </si>
  <si>
    <t>市场监督管理事务</t>
  </si>
  <si>
    <t>食品安全监管</t>
  </si>
  <si>
    <t>国防支出</t>
  </si>
  <si>
    <t>国防动员</t>
  </si>
  <si>
    <t>民兵</t>
  </si>
  <si>
    <t>公共安全支出</t>
  </si>
  <si>
    <t>公安</t>
  </si>
  <si>
    <t>执法办案</t>
  </si>
  <si>
    <t>司法</t>
  </si>
  <si>
    <t>普法宣传</t>
  </si>
  <si>
    <t>科学技术支出</t>
  </si>
  <si>
    <t>技术研究与开发</t>
  </si>
  <si>
    <t>其他技术研究与开发支出</t>
  </si>
  <si>
    <t>文化旅游体育与传媒支出</t>
  </si>
  <si>
    <t>文化和旅游</t>
  </si>
  <si>
    <t>群众文化</t>
  </si>
  <si>
    <t>文化创作与保护</t>
  </si>
  <si>
    <t>其他文化和旅游支出</t>
  </si>
  <si>
    <t>其他文化旅游体育与传媒支出</t>
  </si>
  <si>
    <t>文化产业发展专项支出</t>
  </si>
  <si>
    <t>社会保障和就业支出</t>
  </si>
  <si>
    <t>人力资源和社会保障管理事务</t>
  </si>
  <si>
    <t>社会保险经办机构</t>
  </si>
  <si>
    <t>民政管理事务</t>
  </si>
  <si>
    <t>基层政权建设和社区治理</t>
  </si>
  <si>
    <t>其他行政事业单位养老支出</t>
  </si>
  <si>
    <t>行政单位离退休</t>
  </si>
  <si>
    <t>机关事业单位基本养老保险缴费支出</t>
  </si>
  <si>
    <t>机关事业单位职业年金缴费支出</t>
  </si>
  <si>
    <t>企业改革补助</t>
  </si>
  <si>
    <t>企业关闭破产补助</t>
  </si>
  <si>
    <t>就业补助</t>
  </si>
  <si>
    <t>就业创业服务补贴</t>
  </si>
  <si>
    <t>其他就业补助支出</t>
  </si>
  <si>
    <t>抚恤</t>
  </si>
  <si>
    <t>死亡抚恤</t>
  </si>
  <si>
    <t>社会福利</t>
  </si>
  <si>
    <t>老年福利</t>
  </si>
  <si>
    <t>殡葬</t>
  </si>
  <si>
    <t>养老服务</t>
  </si>
  <si>
    <t>残疾人事业</t>
  </si>
  <si>
    <t>其他残疾人事业支出</t>
  </si>
  <si>
    <t>临时救助</t>
  </si>
  <si>
    <t>临时救助支出</t>
  </si>
  <si>
    <t>其他生活救助</t>
  </si>
  <si>
    <t>其他农村生活救助</t>
  </si>
  <si>
    <t>退役军人管理事务</t>
  </si>
  <si>
    <t>拥军优属</t>
  </si>
  <si>
    <t>其他退役军人事务管理支出</t>
  </si>
  <si>
    <t>卫生健康支出</t>
  </si>
  <si>
    <t>公共卫生</t>
  </si>
  <si>
    <t>基本公共卫生服务</t>
  </si>
  <si>
    <t>重大公共卫生服务</t>
  </si>
  <si>
    <t>其他公共卫生支出</t>
  </si>
  <si>
    <t>行政事业单位医疗</t>
  </si>
  <si>
    <t>行政单位医疗</t>
  </si>
  <si>
    <t>公务员医疗补助</t>
  </si>
  <si>
    <t>医疗保障管理事务</t>
  </si>
  <si>
    <t>其他医疗保障管理事务支出</t>
  </si>
  <si>
    <t>节能环保支出</t>
  </si>
  <si>
    <t>污染防治</t>
  </si>
  <si>
    <t>水体</t>
  </si>
  <si>
    <t>其他污染防治支出</t>
  </si>
  <si>
    <t>自然生态保护</t>
  </si>
  <si>
    <t>生态保护</t>
  </si>
  <si>
    <t>农村环境保护</t>
  </si>
  <si>
    <t>能源节约利用</t>
  </si>
  <si>
    <t>其他节能环保支出</t>
  </si>
  <si>
    <t>城乡社区支出</t>
  </si>
  <si>
    <t>城乡社区管理事务</t>
  </si>
  <si>
    <t>其他城乡社区管理事务支出</t>
  </si>
  <si>
    <t>城乡社区公共设施</t>
  </si>
  <si>
    <t>其他城乡社区公共设施支出</t>
  </si>
  <si>
    <t>城乡社区环境卫生</t>
  </si>
  <si>
    <t>土地开发支出</t>
  </si>
  <si>
    <t>其他城市基础设施配套费安排的支出</t>
  </si>
  <si>
    <t>农林水支出</t>
  </si>
  <si>
    <t>农业农村</t>
  </si>
  <si>
    <t>病虫害控制</t>
  </si>
  <si>
    <t>农业生产发展</t>
  </si>
  <si>
    <t>农村合作经济</t>
  </si>
  <si>
    <t>农村社会事业</t>
  </si>
  <si>
    <t>农村道路建设</t>
  </si>
  <si>
    <t>其他农业农村支出</t>
  </si>
  <si>
    <t>林业和草原</t>
  </si>
  <si>
    <t>森林资源管理</t>
  </si>
  <si>
    <t>水利</t>
  </si>
  <si>
    <t>水利工程建设</t>
  </si>
  <si>
    <t>水利工程运行与维护</t>
  </si>
  <si>
    <t>水资源节约管理与保护</t>
  </si>
  <si>
    <t>防汛</t>
  </si>
  <si>
    <t>农村水利</t>
  </si>
  <si>
    <t>其他水利支出</t>
  </si>
  <si>
    <t>扶贫支出</t>
  </si>
  <si>
    <t>其他扶贫支出</t>
  </si>
  <si>
    <t>农村综合改革</t>
  </si>
  <si>
    <t>对村级公益事业建设的补助</t>
  </si>
  <si>
    <t>对村民委员会和村党支部的补助</t>
  </si>
  <si>
    <t>对村集体经济组织的补助</t>
  </si>
  <si>
    <t>其他农林水支出</t>
  </si>
  <si>
    <t>交通运输支出</t>
  </si>
  <si>
    <t>公路水路运输</t>
  </si>
  <si>
    <t>公路建设</t>
  </si>
  <si>
    <t>资源勘探工业信息等支出</t>
  </si>
  <si>
    <t>工业和信息产业监管</t>
  </si>
  <si>
    <t>商业服务业等支出</t>
  </si>
  <si>
    <t>商业流通事务</t>
  </si>
  <si>
    <t>其他商业流通事务支出</t>
  </si>
  <si>
    <t>住房保障支出</t>
  </si>
  <si>
    <t>住房改革支出</t>
  </si>
  <si>
    <t>住房公积金</t>
  </si>
  <si>
    <t>灾害防治及应急管理支出</t>
  </si>
  <si>
    <t>应急管理事务</t>
  </si>
  <si>
    <t>灾害风险防治</t>
  </si>
  <si>
    <t>其他支出</t>
  </si>
  <si>
    <t>用于社会福利的彩票公益金支出</t>
  </si>
  <si>
    <t>用于体育事业的彩票公益金支出</t>
  </si>
  <si>
    <t>本年一般公共预算基本支出表</t>
  </si>
  <si>
    <t>部门预算支出经济分类科目</t>
  </si>
  <si>
    <t>本年一般公共预算基本支出</t>
  </si>
  <si>
    <t>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</si>
  <si>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</si>
  <si>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</si>
  <si>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</si>
  <si>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</si>
  <si>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</si>
  <si>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</si>
  <si>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</si>
  <si>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</si>
  <si>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</si>
  <si>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其他工资福利支出（临聘）</t>
  </si>
  <si>
    <t>商品和服务支出</t>
  </si>
  <si>
    <t>办公费</t>
  </si>
  <si>
    <t>机关维修维护费</t>
  </si>
  <si>
    <t>印刷费</t>
  </si>
  <si>
    <t>水费</t>
  </si>
  <si>
    <t>电费</t>
  </si>
  <si>
    <t>劳务费</t>
  </si>
  <si>
    <t>差旅费</t>
  </si>
  <si>
    <t>会议费</t>
  </si>
  <si>
    <t>培训费</t>
  </si>
  <si>
    <t>工会经费</t>
  </si>
  <si>
    <t>其他交通费用</t>
  </si>
  <si>
    <t>其他商品和服务支出</t>
  </si>
  <si>
    <t>对个人和家庭的补助</t>
  </si>
  <si>
    <t>退休生活补助</t>
  </si>
  <si>
    <t>合  计</t>
  </si>
  <si>
    <t>本年“三公”经费支出表</t>
  </si>
  <si>
    <t>三公经费</t>
  </si>
  <si>
    <t>单位编码</t>
  </si>
  <si>
    <t>单位名称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</si>
  <si>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</si>
  <si>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</si>
  <si>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</si>
  <si>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</si>
  <si>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</si>
  <si>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</si>
  <si>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</si>
  <si>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</si>
  <si>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</si>
  <si>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大中型水库移民后期扶持基金支出</t>
  </si>
  <si>
    <t>2082201</t>
  </si>
  <si>
    <t>移民补助</t>
  </si>
  <si>
    <t>2082202</t>
  </si>
  <si>
    <t>基础设施建设和经济发展</t>
  </si>
  <si>
    <t>国有土地使用权出让收入安排的支出</t>
  </si>
  <si>
    <t>2120802</t>
  </si>
  <si>
    <t>城市基础设施配套费安排的支出</t>
  </si>
  <si>
    <t>2121399</t>
  </si>
  <si>
    <t>彩票公益金安排的支出</t>
  </si>
  <si>
    <t>2296002</t>
  </si>
  <si>
    <t>2296003</t>
  </si>
  <si>
    <t>合计：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</si>
</sst>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6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"/>
      <scheme val="minor"/>
    </font>
    <font>
      <b/>
      <sz val="10"/>
      <name val="SimSun"/>
      <charset val="134"/>
    </font>
    <font>
      <sz val="10"/>
      <color theme="1"/>
      <name val="宋体"/>
      <charset val="134"/>
      <scheme val="minor"/>
    </font>
    <font>
      <sz val="10"/>
      <name val="SimSun"/>
      <charset val="134"/>
    </font>
    <font>
      <sz val="8"/>
      <name val="SimSun"/>
      <charset val="134"/>
    </font>
    <font>
      <b/>
      <sz val="8"/>
      <name val="SimSun"/>
      <charset val="134"/>
    </font>
    <font>
      <b/>
      <sz val="6"/>
      <name val="SimSun"/>
      <charset val="134"/>
    </font>
    <font>
      <b/>
      <sz val="12"/>
      <name val="SimSun"/>
      <charset val="134"/>
    </font>
    <font>
      <sz val="8"/>
      <color theme="1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6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9" borderId="7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9" fillId="13" borderId="10" applyNumberFormat="0" applyAlignment="0" applyProtection="0">
      <alignment vertical="center"/>
    </xf>
    <xf numFmtId="0" fontId="30" fillId="13" borderId="6" applyNumberFormat="0" applyAlignment="0" applyProtection="0">
      <alignment vertical="center"/>
    </xf>
    <xf numFmtId="0" fontId="31" fillId="14" borderId="11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</cellStyleXfs>
  <cellXfs count="62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left" vertical="center"/>
    </xf>
    <xf numFmtId="4" fontId="1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shrinkToFit="1"/>
    </xf>
    <xf numFmtId="0" fontId="6" fillId="0" borderId="2" xfId="0" applyFont="1" applyFill="1" applyBorder="1" applyAlignment="1">
      <alignment horizontal="right" vertical="center" shrinkToFit="1"/>
    </xf>
    <xf numFmtId="4" fontId="1" fillId="3" borderId="1" xfId="0" applyNumberFormat="1" applyFont="1" applyFill="1" applyBorder="1" applyAlignment="1">
      <alignment horizontal="right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176" fontId="1" fillId="0" borderId="3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176" fontId="1" fillId="0" borderId="4" xfId="0" applyNumberFormat="1" applyFont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vertical="center"/>
    </xf>
    <xf numFmtId="176" fontId="9" fillId="0" borderId="2" xfId="0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horizontal="right" vertical="center" wrapText="1"/>
    </xf>
    <xf numFmtId="4" fontId="10" fillId="3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vertical="center" wrapText="1"/>
    </xf>
    <xf numFmtId="4" fontId="8" fillId="0" borderId="3" xfId="0" applyNumberFormat="1" applyFont="1" applyBorder="1" applyAlignment="1">
      <alignment vertical="center" wrapText="1"/>
    </xf>
    <xf numFmtId="0" fontId="7" fillId="0" borderId="2" xfId="0" applyFont="1" applyBorder="1">
      <alignment vertical="center"/>
    </xf>
    <xf numFmtId="0" fontId="0" fillId="0" borderId="2" xfId="0" applyFont="1" applyBorder="1" applyAlignment="1">
      <alignment horizontal="center" vertical="center"/>
    </xf>
    <xf numFmtId="176" fontId="0" fillId="0" borderId="2" xfId="0" applyNumberFormat="1" applyFont="1" applyBorder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11" fillId="0" borderId="1" xfId="0" applyFont="1" applyBorder="1" applyAlignment="1">
      <alignment vertical="center" wrapText="1"/>
    </xf>
    <xf numFmtId="4" fontId="12" fillId="0" borderId="1" xfId="0" applyNumberFormat="1" applyFont="1" applyBorder="1" applyAlignment="1">
      <alignment vertical="center" wrapText="1"/>
    </xf>
    <xf numFmtId="4" fontId="11" fillId="0" borderId="1" xfId="0" applyNumberFormat="1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5"/>
  <sheetViews>
    <sheetView topLeftCell="A16" workbookViewId="0">
      <selection activeCell="B39" sqref="B39"/>
    </sheetView>
  </sheetViews>
  <sheetFormatPr defaultColWidth="10" defaultRowHeight="13.5" outlineLevelCol="3"/>
  <cols>
    <col min="1" max="1" width="25.7833333333333" customWidth="1"/>
    <col min="2" max="2" width="16.4083333333333" customWidth="1"/>
    <col min="3" max="3" width="36.775" customWidth="1"/>
    <col min="4" max="4" width="16.4083333333333" customWidth="1"/>
    <col min="5" max="5" width="9.76666666666667" customWidth="1"/>
  </cols>
  <sheetData>
    <row r="1" ht="21.55" customHeight="1" spans="1:4">
      <c r="A1" s="1"/>
      <c r="B1" s="1"/>
      <c r="C1" s="1"/>
      <c r="D1" s="1"/>
    </row>
    <row r="2" ht="34.5" customHeight="1" spans="1:4">
      <c r="A2" s="2" t="s">
        <v>0</v>
      </c>
      <c r="B2" s="2"/>
      <c r="C2" s="2"/>
      <c r="D2" s="2"/>
    </row>
    <row r="3" ht="33.6" customHeight="1" spans="1:4">
      <c r="A3" s="56" t="s">
        <v>1</v>
      </c>
      <c r="B3" s="56"/>
      <c r="C3" s="56"/>
      <c r="D3" s="56"/>
    </row>
    <row r="4" ht="22.4" customHeight="1" spans="4:4">
      <c r="D4" s="44" t="s">
        <v>2</v>
      </c>
    </row>
    <row r="5" ht="28.45" customHeight="1" spans="1:4">
      <c r="A5" s="57" t="s">
        <v>3</v>
      </c>
      <c r="B5" s="57"/>
      <c r="C5" s="57" t="s">
        <v>4</v>
      </c>
      <c r="D5" s="57"/>
    </row>
    <row r="6" ht="31.05" customHeight="1" spans="1:4">
      <c r="A6" s="58" t="s">
        <v>5</v>
      </c>
      <c r="B6" s="58" t="s">
        <v>6</v>
      </c>
      <c r="C6" s="58" t="s">
        <v>5</v>
      </c>
      <c r="D6" s="58" t="s">
        <v>6</v>
      </c>
    </row>
    <row r="7" ht="16.25" customHeight="1" spans="1:4">
      <c r="A7" s="45" t="s">
        <v>7</v>
      </c>
      <c r="B7" s="47">
        <v>17477.63</v>
      </c>
      <c r="C7" s="45" t="s">
        <v>8</v>
      </c>
      <c r="D7" s="47">
        <v>4200.63</v>
      </c>
    </row>
    <row r="8" ht="16.25" customHeight="1" spans="1:4">
      <c r="A8" s="45" t="s">
        <v>9</v>
      </c>
      <c r="B8" s="47">
        <v>8131</v>
      </c>
      <c r="C8" s="45" t="s">
        <v>10</v>
      </c>
      <c r="D8" s="47">
        <v>0</v>
      </c>
    </row>
    <row r="9" ht="16.25" customHeight="1" spans="1:4">
      <c r="A9" s="45" t="s">
        <v>11</v>
      </c>
      <c r="B9" s="47"/>
      <c r="C9" s="45" t="s">
        <v>12</v>
      </c>
      <c r="D9" s="47">
        <v>15</v>
      </c>
    </row>
    <row r="10" ht="16.25" customHeight="1" spans="1:4">
      <c r="A10" s="45" t="s">
        <v>13</v>
      </c>
      <c r="B10" s="47"/>
      <c r="C10" s="45" t="s">
        <v>14</v>
      </c>
      <c r="D10" s="47">
        <v>200</v>
      </c>
    </row>
    <row r="11" ht="16.25" customHeight="1" spans="1:4">
      <c r="A11" s="45" t="s">
        <v>15</v>
      </c>
      <c r="B11" s="47"/>
      <c r="C11" s="45" t="s">
        <v>16</v>
      </c>
      <c r="D11" s="47">
        <v>150</v>
      </c>
    </row>
    <row r="12" ht="16.25" customHeight="1" spans="1:4">
      <c r="A12" s="45" t="s">
        <v>17</v>
      </c>
      <c r="B12" s="47"/>
      <c r="C12" s="45" t="s">
        <v>18</v>
      </c>
      <c r="D12" s="59">
        <v>75</v>
      </c>
    </row>
    <row r="13" ht="16.25" customHeight="1" spans="1:4">
      <c r="A13" s="45" t="s">
        <v>19</v>
      </c>
      <c r="B13" s="47"/>
      <c r="C13" s="45" t="s">
        <v>20</v>
      </c>
      <c r="D13" s="60">
        <v>700</v>
      </c>
    </row>
    <row r="14" ht="16.25" customHeight="1" spans="1:4">
      <c r="A14" s="45"/>
      <c r="B14" s="45"/>
      <c r="C14" s="45" t="s">
        <v>21</v>
      </c>
      <c r="D14" s="60">
        <v>950</v>
      </c>
    </row>
    <row r="15" ht="16.25" customHeight="1" spans="1:4">
      <c r="A15" s="45"/>
      <c r="B15" s="45"/>
      <c r="C15" s="45" t="s">
        <v>22</v>
      </c>
      <c r="D15" s="47">
        <v>0</v>
      </c>
    </row>
    <row r="16" ht="16.25" customHeight="1" spans="1:4">
      <c r="A16" s="45"/>
      <c r="B16" s="45"/>
      <c r="C16" s="45" t="s">
        <v>23</v>
      </c>
      <c r="D16" s="47">
        <v>500</v>
      </c>
    </row>
    <row r="17" ht="16.25" customHeight="1" spans="1:4">
      <c r="A17" s="45"/>
      <c r="B17" s="45"/>
      <c r="C17" s="45" t="s">
        <v>24</v>
      </c>
      <c r="D17" s="47">
        <v>1000</v>
      </c>
    </row>
    <row r="18" ht="16.25" customHeight="1" spans="1:4">
      <c r="A18" s="45"/>
      <c r="B18" s="45"/>
      <c r="C18" s="45" t="s">
        <v>25</v>
      </c>
      <c r="D18" s="47">
        <v>4308</v>
      </c>
    </row>
    <row r="19" ht="16.25" customHeight="1" spans="1:4">
      <c r="A19" s="45"/>
      <c r="B19" s="45"/>
      <c r="C19" s="45" t="s">
        <v>26</v>
      </c>
      <c r="D19" s="47">
        <v>12910</v>
      </c>
    </row>
    <row r="20" ht="16.25" customHeight="1" spans="1:4">
      <c r="A20" s="45"/>
      <c r="B20" s="45"/>
      <c r="C20" s="45" t="s">
        <v>27</v>
      </c>
      <c r="D20" s="47">
        <v>60</v>
      </c>
    </row>
    <row r="21" ht="16.25" customHeight="1" spans="1:4">
      <c r="A21" s="45"/>
      <c r="B21" s="45"/>
      <c r="C21" s="45" t="s">
        <v>28</v>
      </c>
      <c r="D21" s="47">
        <v>5</v>
      </c>
    </row>
    <row r="22" ht="16.25" customHeight="1" spans="1:4">
      <c r="A22" s="45"/>
      <c r="B22" s="45"/>
      <c r="C22" s="45" t="s">
        <v>29</v>
      </c>
      <c r="D22" s="47">
        <v>15</v>
      </c>
    </row>
    <row r="23" ht="16.25" customHeight="1" spans="1:4">
      <c r="A23" s="45"/>
      <c r="B23" s="45"/>
      <c r="C23" s="45" t="s">
        <v>30</v>
      </c>
      <c r="D23" s="47">
        <v>0</v>
      </c>
    </row>
    <row r="24" ht="16.25" customHeight="1" spans="1:4">
      <c r="A24" s="45"/>
      <c r="B24" s="45"/>
      <c r="C24" s="45" t="s">
        <v>31</v>
      </c>
      <c r="D24" s="47">
        <v>0</v>
      </c>
    </row>
    <row r="25" ht="16.25" customHeight="1" spans="1:4">
      <c r="A25" s="45"/>
      <c r="B25" s="45"/>
      <c r="C25" s="45" t="s">
        <v>32</v>
      </c>
      <c r="D25" s="47">
        <v>0</v>
      </c>
    </row>
    <row r="26" ht="16.25" customHeight="1" spans="1:4">
      <c r="A26" s="45"/>
      <c r="B26" s="45"/>
      <c r="C26" s="45" t="s">
        <v>33</v>
      </c>
      <c r="D26" s="47">
        <v>260</v>
      </c>
    </row>
    <row r="27" ht="16.25" customHeight="1" spans="1:4">
      <c r="A27" s="45"/>
      <c r="B27" s="45"/>
      <c r="C27" s="45" t="s">
        <v>34</v>
      </c>
      <c r="D27" s="47">
        <v>0</v>
      </c>
    </row>
    <row r="28" ht="16.25" customHeight="1" spans="1:4">
      <c r="A28" s="45"/>
      <c r="B28" s="45"/>
      <c r="C28" s="45" t="s">
        <v>35</v>
      </c>
      <c r="D28" s="47">
        <v>0</v>
      </c>
    </row>
    <row r="29" ht="16.25" customHeight="1" spans="1:4">
      <c r="A29" s="45"/>
      <c r="B29" s="45"/>
      <c r="C29" s="45" t="s">
        <v>36</v>
      </c>
      <c r="D29" s="47">
        <v>60</v>
      </c>
    </row>
    <row r="30" ht="16.25" customHeight="1" spans="1:4">
      <c r="A30" s="45"/>
      <c r="B30" s="45"/>
      <c r="C30" s="45" t="s">
        <v>37</v>
      </c>
      <c r="D30" s="47">
        <v>0</v>
      </c>
    </row>
    <row r="31" ht="16.25" customHeight="1" spans="1:4">
      <c r="A31" s="45"/>
      <c r="B31" s="45"/>
      <c r="C31" s="45" t="s">
        <v>38</v>
      </c>
      <c r="D31" s="47">
        <v>200</v>
      </c>
    </row>
    <row r="32" ht="16.25" customHeight="1" spans="1:4">
      <c r="A32" s="45"/>
      <c r="B32" s="45"/>
      <c r="C32" s="45" t="s">
        <v>39</v>
      </c>
      <c r="D32" s="47">
        <v>0</v>
      </c>
    </row>
    <row r="33" ht="16.25" customHeight="1" spans="1:4">
      <c r="A33" s="45"/>
      <c r="B33" s="45"/>
      <c r="C33" s="45" t="s">
        <v>40</v>
      </c>
      <c r="D33" s="47">
        <v>0</v>
      </c>
    </row>
    <row r="34" ht="16.25" customHeight="1" spans="1:4">
      <c r="A34" s="45"/>
      <c r="B34" s="45"/>
      <c r="C34" s="45" t="s">
        <v>41</v>
      </c>
      <c r="D34" s="47">
        <v>0</v>
      </c>
    </row>
    <row r="35" ht="16.25" customHeight="1" spans="1:4">
      <c r="A35" s="45"/>
      <c r="B35" s="45"/>
      <c r="C35" s="45" t="s">
        <v>42</v>
      </c>
      <c r="D35" s="47">
        <v>0</v>
      </c>
    </row>
    <row r="36" ht="16.25" customHeight="1" spans="1:4">
      <c r="A36" s="45"/>
      <c r="B36" s="45"/>
      <c r="C36" s="45" t="s">
        <v>43</v>
      </c>
      <c r="D36" s="47">
        <v>0</v>
      </c>
    </row>
    <row r="37" ht="16.25" customHeight="1" spans="1:4">
      <c r="A37" s="45"/>
      <c r="B37" s="45"/>
      <c r="C37" s="61"/>
      <c r="D37" s="47"/>
    </row>
    <row r="38" ht="16.25" customHeight="1" spans="1:4">
      <c r="A38" s="45"/>
      <c r="B38" s="45"/>
      <c r="C38" s="45"/>
      <c r="D38" s="47"/>
    </row>
    <row r="39" ht="16.25" customHeight="1" spans="1:4">
      <c r="A39" s="49" t="s">
        <v>44</v>
      </c>
      <c r="B39" s="50">
        <f>SUM(B7:B13)</f>
        <v>25608.63</v>
      </c>
      <c r="C39" s="49" t="s">
        <v>45</v>
      </c>
      <c r="D39" s="50">
        <f>SUM(D7:D38)</f>
        <v>25608.63</v>
      </c>
    </row>
    <row r="40" ht="16.25" customHeight="1" spans="1:4">
      <c r="A40" s="55" t="s">
        <v>46</v>
      </c>
      <c r="B40" s="47"/>
      <c r="C40" s="49" t="s">
        <v>47</v>
      </c>
      <c r="D40" s="50"/>
    </row>
    <row r="41" ht="16.25" customHeight="1" spans="1:4">
      <c r="A41" s="55" t="s">
        <v>48</v>
      </c>
      <c r="B41" s="47"/>
      <c r="C41" s="61"/>
      <c r="D41" s="47"/>
    </row>
    <row r="42" ht="16.25" customHeight="1" spans="1:4">
      <c r="A42" s="55" t="s">
        <v>49</v>
      </c>
      <c r="B42" s="47"/>
      <c r="C42" s="61"/>
      <c r="D42" s="47"/>
    </row>
    <row r="43" ht="16.25" customHeight="1" spans="1:4">
      <c r="A43" s="55" t="s">
        <v>50</v>
      </c>
      <c r="B43" s="47"/>
      <c r="C43" s="45"/>
      <c r="D43" s="47"/>
    </row>
    <row r="44" ht="16.25" customHeight="1" spans="1:4">
      <c r="A44" s="55" t="s">
        <v>51</v>
      </c>
      <c r="B44" s="47"/>
      <c r="C44" s="45"/>
      <c r="D44" s="47"/>
    </row>
    <row r="45" ht="16.25" customHeight="1" spans="1:4">
      <c r="A45" s="49" t="s">
        <v>52</v>
      </c>
      <c r="B45" s="50">
        <f>SUM(B39:B44)</f>
        <v>25608.63</v>
      </c>
      <c r="C45" s="49" t="s">
        <v>53</v>
      </c>
      <c r="D45" s="50">
        <f>SUM(D39:D44)</f>
        <v>25608.63</v>
      </c>
    </row>
  </sheetData>
  <mergeCells count="4">
    <mergeCell ref="A2:D2"/>
    <mergeCell ref="A3:D3"/>
    <mergeCell ref="A5:B5"/>
    <mergeCell ref="C5:D5"/>
  </mergeCells>
  <printOptions horizontalCentered="1"/>
  <pageMargins left="0.0777777777777778" right="0.0777777777777778" top="0.391666666666667" bottom="0.0777777777777778" header="0" footer="0"/>
  <pageSetup paperSize="9" scale="98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workbookViewId="0">
      <selection activeCell="A9" sqref="A9:B9"/>
    </sheetView>
  </sheetViews>
  <sheetFormatPr defaultColWidth="10" defaultRowHeight="13.5"/>
  <cols>
    <col min="1" max="1" width="7.775" customWidth="1"/>
    <col min="2" max="2" width="19.1833333333333" customWidth="1"/>
    <col min="3" max="3" width="10.5833333333333" customWidth="1"/>
    <col min="4" max="4" width="9.225" customWidth="1"/>
    <col min="5" max="5" width="8" customWidth="1"/>
    <col min="6" max="11" width="7.18333333333333" customWidth="1"/>
    <col min="12" max="12" width="9.90833333333333" customWidth="1"/>
    <col min="13" max="17" width="7.18333333333333" customWidth="1"/>
    <col min="18" max="20" width="9.76666666666667" customWidth="1"/>
  </cols>
  <sheetData>
    <row r="1" ht="22.8" customHeight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35.85" customHeight="1" spans="1:17">
      <c r="A2" s="2" t="s">
        <v>54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8.1" customHeight="1" spans="1:17">
      <c r="A3" s="43" t="s">
        <v>55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ht="17.25" customHeight="1" spans="1:17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ht="34.5" customHeight="1" spans="1:17">
      <c r="A5" s="49" t="s">
        <v>56</v>
      </c>
      <c r="B5" s="49"/>
      <c r="C5" s="49" t="s">
        <v>57</v>
      </c>
      <c r="D5" s="49" t="s">
        <v>58</v>
      </c>
      <c r="E5" s="49"/>
      <c r="F5" s="49"/>
      <c r="G5" s="49"/>
      <c r="H5" s="49"/>
      <c r="I5" s="49"/>
      <c r="J5" s="49"/>
      <c r="K5" s="49"/>
      <c r="L5" s="49" t="s">
        <v>59</v>
      </c>
      <c r="M5" s="49"/>
      <c r="N5" s="49"/>
      <c r="O5" s="49"/>
      <c r="P5" s="49"/>
      <c r="Q5" s="49"/>
    </row>
    <row r="6" ht="18.95" customHeight="1" spans="1:17">
      <c r="A6" s="49" t="s">
        <v>60</v>
      </c>
      <c r="B6" s="49" t="s">
        <v>61</v>
      </c>
      <c r="C6" s="49"/>
      <c r="D6" s="49" t="s">
        <v>62</v>
      </c>
      <c r="E6" s="49" t="s">
        <v>63</v>
      </c>
      <c r="F6" s="49" t="s">
        <v>64</v>
      </c>
      <c r="G6" s="49" t="s">
        <v>65</v>
      </c>
      <c r="H6" s="49" t="s">
        <v>66</v>
      </c>
      <c r="I6" s="49" t="s">
        <v>67</v>
      </c>
      <c r="J6" s="49" t="s">
        <v>68</v>
      </c>
      <c r="K6" s="49" t="s">
        <v>69</v>
      </c>
      <c r="L6" s="49" t="s">
        <v>62</v>
      </c>
      <c r="M6" s="49" t="s">
        <v>46</v>
      </c>
      <c r="N6" s="49"/>
      <c r="O6" s="49"/>
      <c r="P6" s="49" t="s">
        <v>70</v>
      </c>
      <c r="Q6" s="49" t="s">
        <v>51</v>
      </c>
    </row>
    <row r="7" ht="28.45" customHeight="1" spans="1:17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 t="s">
        <v>71</v>
      </c>
      <c r="N7" s="49" t="s">
        <v>72</v>
      </c>
      <c r="O7" s="49" t="s">
        <v>73</v>
      </c>
      <c r="P7" s="49"/>
      <c r="Q7" s="49"/>
    </row>
    <row r="8" ht="31.9" customHeight="1" spans="1:17">
      <c r="A8" s="49" t="s">
        <v>74</v>
      </c>
      <c r="B8" s="49"/>
      <c r="C8" s="50">
        <f>D8+L8</f>
        <v>25608.63</v>
      </c>
      <c r="D8" s="50">
        <f>SUM(D9)</f>
        <v>25608.63</v>
      </c>
      <c r="E8" s="53">
        <f>SUM(E9)</f>
        <v>17477.63</v>
      </c>
      <c r="F8" s="53">
        <f>SUM(F9)</f>
        <v>8131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</row>
    <row r="9" ht="31.05" customHeight="1" spans="1:17">
      <c r="A9" s="54" t="s">
        <v>55</v>
      </c>
      <c r="B9" s="54"/>
      <c r="C9" s="50">
        <f>D9+L9</f>
        <v>25608.63</v>
      </c>
      <c r="D9" s="50">
        <f>SUM(E9:K9)</f>
        <v>25608.63</v>
      </c>
      <c r="E9" s="53">
        <v>17477.63</v>
      </c>
      <c r="F9" s="53">
        <v>8131</v>
      </c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</row>
    <row r="10" ht="26.7" customHeight="1" spans="1:17">
      <c r="A10" s="55"/>
      <c r="B10" s="55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</row>
  </sheetData>
  <mergeCells count="23">
    <mergeCell ref="A2:Q2"/>
    <mergeCell ref="A3:Q3"/>
    <mergeCell ref="A4:Q4"/>
    <mergeCell ref="A5:B5"/>
    <mergeCell ref="D5:K5"/>
    <mergeCell ref="L5:Q5"/>
    <mergeCell ref="M6:O6"/>
    <mergeCell ref="A8:B8"/>
    <mergeCell ref="A9:B9"/>
    <mergeCell ref="A6:A7"/>
    <mergeCell ref="B6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P6:P7"/>
    <mergeCell ref="Q6:Q7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selection activeCell="C8" sqref="C8"/>
    </sheetView>
  </sheetViews>
  <sheetFormatPr defaultColWidth="10" defaultRowHeight="13.5"/>
  <cols>
    <col min="1" max="1" width="10.05" customWidth="1"/>
    <col min="2" max="2" width="35.15" customWidth="1"/>
    <col min="3" max="3" width="15.5583333333333" customWidth="1"/>
    <col min="4" max="4" width="12.6666666666667" customWidth="1"/>
    <col min="5" max="5" width="12.75" customWidth="1"/>
    <col min="6" max="6" width="11.5333333333333" customWidth="1"/>
    <col min="7" max="7" width="16.2833333333333" customWidth="1"/>
    <col min="8" max="8" width="13.975" customWidth="1"/>
    <col min="9" max="9" width="15.2" customWidth="1"/>
    <col min="10" max="12" width="9.76666666666667" customWidth="1"/>
  </cols>
  <sheetData>
    <row r="1" ht="22.8" customHeight="1" spans="1:9">
      <c r="A1" s="1"/>
      <c r="B1" s="1"/>
      <c r="C1" s="1"/>
      <c r="D1" s="1"/>
      <c r="E1" s="1"/>
      <c r="F1" s="1"/>
      <c r="G1" s="1"/>
      <c r="H1" s="1"/>
      <c r="I1" s="1"/>
    </row>
    <row r="2" ht="35.85" customHeight="1" spans="1:9">
      <c r="A2" s="2" t="s">
        <v>75</v>
      </c>
      <c r="B2" s="2"/>
      <c r="C2" s="2"/>
      <c r="D2" s="2"/>
      <c r="E2" s="2"/>
      <c r="F2" s="2"/>
      <c r="G2" s="2"/>
      <c r="H2" s="2"/>
      <c r="I2" s="2"/>
    </row>
    <row r="3" ht="26.7" customHeight="1" spans="1:9">
      <c r="A3" s="3" t="s">
        <v>76</v>
      </c>
      <c r="B3" s="3"/>
      <c r="C3" s="3"/>
      <c r="D3" s="3"/>
      <c r="E3" s="3"/>
      <c r="F3" s="3"/>
      <c r="G3" s="3"/>
      <c r="H3" s="3"/>
      <c r="I3" s="3"/>
    </row>
    <row r="4" ht="16.35" customHeight="1" spans="1:9">
      <c r="A4" s="4" t="s">
        <v>2</v>
      </c>
      <c r="B4" s="4"/>
      <c r="C4" s="4"/>
      <c r="D4" s="4"/>
      <c r="E4" s="4"/>
      <c r="F4" s="4"/>
      <c r="G4" s="4"/>
      <c r="H4" s="4"/>
      <c r="I4" s="4"/>
    </row>
    <row r="5" ht="23" customHeight="1" spans="1:9">
      <c r="A5" s="5" t="s">
        <v>56</v>
      </c>
      <c r="B5" s="5"/>
      <c r="C5" s="5" t="s">
        <v>57</v>
      </c>
      <c r="D5" s="5" t="s">
        <v>77</v>
      </c>
      <c r="E5" s="5"/>
      <c r="F5" s="5"/>
      <c r="G5" s="5" t="s">
        <v>78</v>
      </c>
      <c r="H5" s="5"/>
      <c r="I5" s="5"/>
    </row>
    <row r="6" ht="25.3" customHeight="1" spans="1:9">
      <c r="A6" s="5" t="s">
        <v>60</v>
      </c>
      <c r="B6" s="5" t="s">
        <v>61</v>
      </c>
      <c r="C6" s="5"/>
      <c r="D6" s="5" t="s">
        <v>62</v>
      </c>
      <c r="E6" s="5" t="s">
        <v>79</v>
      </c>
      <c r="F6" s="5" t="s">
        <v>80</v>
      </c>
      <c r="G6" s="5" t="s">
        <v>62</v>
      </c>
      <c r="H6" s="5" t="s">
        <v>81</v>
      </c>
      <c r="I6" s="5" t="s">
        <v>82</v>
      </c>
    </row>
    <row r="7" ht="22.8" customHeight="1" spans="1:9">
      <c r="A7" s="5" t="s">
        <v>83</v>
      </c>
      <c r="B7" s="5"/>
      <c r="C7" s="8">
        <f t="shared" ref="C7:I7" si="0">SUM(C8)</f>
        <v>25608.63</v>
      </c>
      <c r="D7" s="8">
        <f t="shared" si="0"/>
        <v>3529.67</v>
      </c>
      <c r="E7" s="8">
        <f t="shared" si="0"/>
        <v>3362.1</v>
      </c>
      <c r="F7" s="8">
        <f t="shared" si="0"/>
        <v>167.57</v>
      </c>
      <c r="G7" s="8">
        <v>22078.96</v>
      </c>
      <c r="H7" s="8">
        <f t="shared" si="0"/>
        <v>0</v>
      </c>
      <c r="I7" s="8">
        <v>22078.96</v>
      </c>
    </row>
    <row r="8" ht="26.05" customHeight="1" spans="1:9">
      <c r="A8" s="51" t="s">
        <v>84</v>
      </c>
      <c r="B8" s="51"/>
      <c r="C8" s="8">
        <f>D8+G8</f>
        <v>25608.63</v>
      </c>
      <c r="D8" s="8">
        <v>3529.67</v>
      </c>
      <c r="E8" s="8">
        <v>3362.1</v>
      </c>
      <c r="F8" s="8">
        <v>167.57</v>
      </c>
      <c r="G8" s="8">
        <v>22078.96</v>
      </c>
      <c r="H8" s="8">
        <v>0</v>
      </c>
      <c r="I8" s="8">
        <v>22078.96</v>
      </c>
    </row>
    <row r="9" ht="23.25" customHeight="1" spans="1:9">
      <c r="A9" s="52"/>
      <c r="B9" s="52"/>
      <c r="C9" s="8"/>
      <c r="D9" s="8"/>
      <c r="E9" s="8"/>
      <c r="F9" s="8"/>
      <c r="G9" s="8"/>
      <c r="H9" s="8"/>
      <c r="I9" s="8"/>
    </row>
  </sheetData>
  <mergeCells count="9">
    <mergeCell ref="A2:I2"/>
    <mergeCell ref="A3:I3"/>
    <mergeCell ref="A4:I4"/>
    <mergeCell ref="A5:B5"/>
    <mergeCell ref="D5:F5"/>
    <mergeCell ref="G5:I5"/>
    <mergeCell ref="A7:B7"/>
    <mergeCell ref="A8:B8"/>
    <mergeCell ref="C5:C6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3"/>
  <sheetViews>
    <sheetView topLeftCell="A3" workbookViewId="0">
      <selection activeCell="A3" sqref="A3:D3"/>
    </sheetView>
  </sheetViews>
  <sheetFormatPr defaultColWidth="10" defaultRowHeight="13.5" outlineLevelCol="3"/>
  <cols>
    <col min="1" max="1" width="23.2" customWidth="1"/>
    <col min="2" max="2" width="19" customWidth="1"/>
    <col min="3" max="3" width="32.975" customWidth="1"/>
    <col min="4" max="4" width="18.725" customWidth="1"/>
  </cols>
  <sheetData>
    <row r="1" ht="17.25" customHeight="1" spans="1:4">
      <c r="A1" s="1"/>
      <c r="B1" s="1"/>
      <c r="C1" s="1"/>
      <c r="D1" s="1"/>
    </row>
    <row r="2" ht="60.35" customHeight="1" spans="1:4">
      <c r="A2" s="2" t="s">
        <v>85</v>
      </c>
      <c r="B2" s="2"/>
      <c r="C2" s="2"/>
      <c r="D2" s="2"/>
    </row>
    <row r="3" ht="22.8" customHeight="1" spans="1:4">
      <c r="A3" s="43" t="s">
        <v>76</v>
      </c>
      <c r="B3" s="43"/>
      <c r="C3" s="43"/>
      <c r="D3" s="43"/>
    </row>
    <row r="4" ht="16.35" customHeight="1" spans="1:4">
      <c r="A4" s="44" t="s">
        <v>2</v>
      </c>
      <c r="B4" s="44"/>
      <c r="C4" s="44"/>
      <c r="D4" s="44"/>
    </row>
    <row r="5" ht="19.55" customHeight="1" spans="1:4">
      <c r="A5" s="25" t="s">
        <v>3</v>
      </c>
      <c r="B5" s="25"/>
      <c r="C5" s="25" t="s">
        <v>4</v>
      </c>
      <c r="D5" s="25"/>
    </row>
    <row r="6" ht="19.55" customHeight="1" spans="1:4">
      <c r="A6" s="25" t="s">
        <v>86</v>
      </c>
      <c r="B6" s="25" t="s">
        <v>6</v>
      </c>
      <c r="C6" s="25" t="s">
        <v>86</v>
      </c>
      <c r="D6" s="25" t="s">
        <v>6</v>
      </c>
    </row>
    <row r="7" ht="19.55" customHeight="1" spans="1:4">
      <c r="A7" s="45" t="s">
        <v>87</v>
      </c>
      <c r="B7" s="46"/>
      <c r="C7" s="45" t="s">
        <v>88</v>
      </c>
      <c r="D7" s="46"/>
    </row>
    <row r="8" ht="19.55" customHeight="1" spans="1:4">
      <c r="A8" s="45" t="s">
        <v>89</v>
      </c>
      <c r="B8" s="47">
        <v>15645.63</v>
      </c>
      <c r="C8" s="45" t="s">
        <v>8</v>
      </c>
      <c r="D8" s="47">
        <v>3589.82</v>
      </c>
    </row>
    <row r="9" ht="19.55" customHeight="1" spans="1:4">
      <c r="A9" s="45" t="s">
        <v>90</v>
      </c>
      <c r="B9" s="47">
        <v>1832</v>
      </c>
      <c r="C9" s="45" t="s">
        <v>10</v>
      </c>
      <c r="D9" s="47">
        <v>0</v>
      </c>
    </row>
    <row r="10" ht="19.55" customHeight="1" spans="1:4">
      <c r="A10" s="45" t="s">
        <v>91</v>
      </c>
      <c r="B10" s="47"/>
      <c r="C10" s="45" t="s">
        <v>12</v>
      </c>
      <c r="D10" s="47">
        <v>3.3</v>
      </c>
    </row>
    <row r="11" ht="19.55" customHeight="1" spans="1:4">
      <c r="A11" s="45" t="s">
        <v>92</v>
      </c>
      <c r="B11" s="46"/>
      <c r="C11" s="45" t="s">
        <v>14</v>
      </c>
      <c r="D11" s="47">
        <v>6.84</v>
      </c>
    </row>
    <row r="12" ht="19.55" customHeight="1" spans="1:4">
      <c r="A12" s="45" t="s">
        <v>89</v>
      </c>
      <c r="B12" s="47"/>
      <c r="C12" s="45" t="s">
        <v>16</v>
      </c>
      <c r="D12" s="47">
        <v>0</v>
      </c>
    </row>
    <row r="13" ht="19.55" customHeight="1" spans="1:4">
      <c r="A13" s="45" t="s">
        <v>90</v>
      </c>
      <c r="B13" s="47"/>
      <c r="C13" s="45" t="s">
        <v>18</v>
      </c>
      <c r="D13" s="47">
        <v>58</v>
      </c>
    </row>
    <row r="14" ht="19.55" customHeight="1" spans="1:4">
      <c r="A14" s="45" t="s">
        <v>91</v>
      </c>
      <c r="B14" s="47"/>
      <c r="C14" s="45" t="s">
        <v>20</v>
      </c>
      <c r="D14" s="47">
        <v>407.59</v>
      </c>
    </row>
    <row r="15" ht="19.55" customHeight="1" spans="1:4">
      <c r="A15" s="45"/>
      <c r="B15" s="48"/>
      <c r="C15" s="45" t="s">
        <v>21</v>
      </c>
      <c r="D15" s="47">
        <v>756.43</v>
      </c>
    </row>
    <row r="16" ht="19.55" customHeight="1" spans="1:4">
      <c r="A16" s="45"/>
      <c r="B16" s="48"/>
      <c r="C16" s="45" t="s">
        <v>22</v>
      </c>
      <c r="D16" s="47">
        <v>0</v>
      </c>
    </row>
    <row r="17" ht="19.55" customHeight="1" spans="1:4">
      <c r="A17" s="45"/>
      <c r="B17" s="48"/>
      <c r="C17" s="45" t="s">
        <v>23</v>
      </c>
      <c r="D17" s="47">
        <v>151.07</v>
      </c>
    </row>
    <row r="18" ht="19.55" customHeight="1" spans="1:4">
      <c r="A18" s="45"/>
      <c r="B18" s="48"/>
      <c r="C18" s="45" t="s">
        <v>24</v>
      </c>
      <c r="D18" s="47">
        <v>997.22</v>
      </c>
    </row>
    <row r="19" ht="19.55" customHeight="1" spans="1:4">
      <c r="A19" s="45"/>
      <c r="B19" s="48"/>
      <c r="C19" s="45" t="s">
        <v>25</v>
      </c>
      <c r="D19" s="47">
        <v>3631.09</v>
      </c>
    </row>
    <row r="20" ht="19.55" customHeight="1" spans="1:4">
      <c r="A20" s="45"/>
      <c r="B20" s="45"/>
      <c r="C20" s="45" t="s">
        <v>26</v>
      </c>
      <c r="D20" s="47">
        <v>7381.9</v>
      </c>
    </row>
    <row r="21" ht="19.55" customHeight="1" spans="1:4">
      <c r="A21" s="45"/>
      <c r="B21" s="45"/>
      <c r="C21" s="45" t="s">
        <v>27</v>
      </c>
      <c r="D21" s="47">
        <v>5</v>
      </c>
    </row>
    <row r="22" ht="19.55" customHeight="1" spans="1:4">
      <c r="A22" s="45"/>
      <c r="B22" s="45"/>
      <c r="C22" s="45" t="s">
        <v>28</v>
      </c>
      <c r="D22" s="47">
        <v>46.2</v>
      </c>
    </row>
    <row r="23" ht="19.55" customHeight="1" spans="1:4">
      <c r="A23" s="45"/>
      <c r="B23" s="45"/>
      <c r="C23" s="45" t="s">
        <v>29</v>
      </c>
      <c r="D23" s="47">
        <v>1.2</v>
      </c>
    </row>
    <row r="24" ht="19.55" customHeight="1" spans="1:4">
      <c r="A24" s="45"/>
      <c r="B24" s="45"/>
      <c r="C24" s="45" t="s">
        <v>30</v>
      </c>
      <c r="D24" s="47">
        <v>0</v>
      </c>
    </row>
    <row r="25" ht="19.55" customHeight="1" spans="1:4">
      <c r="A25" s="45"/>
      <c r="B25" s="45"/>
      <c r="C25" s="45" t="s">
        <v>31</v>
      </c>
      <c r="D25" s="47">
        <v>0</v>
      </c>
    </row>
    <row r="26" ht="19.55" customHeight="1" spans="1:4">
      <c r="A26" s="45"/>
      <c r="B26" s="45"/>
      <c r="C26" s="45" t="s">
        <v>32</v>
      </c>
      <c r="D26" s="47">
        <v>0</v>
      </c>
    </row>
    <row r="27" ht="19.55" customHeight="1" spans="1:4">
      <c r="A27" s="45"/>
      <c r="B27" s="45"/>
      <c r="C27" s="45" t="s">
        <v>33</v>
      </c>
      <c r="D27" s="47">
        <v>229.72</v>
      </c>
    </row>
    <row r="28" ht="19.55" customHeight="1" spans="1:4">
      <c r="A28" s="45"/>
      <c r="B28" s="45"/>
      <c r="C28" s="45" t="s">
        <v>34</v>
      </c>
      <c r="D28" s="47">
        <v>0</v>
      </c>
    </row>
    <row r="29" ht="19.55" customHeight="1" spans="1:4">
      <c r="A29" s="45"/>
      <c r="B29" s="45"/>
      <c r="C29" s="45" t="s">
        <v>35</v>
      </c>
      <c r="D29" s="47">
        <v>0</v>
      </c>
    </row>
    <row r="30" ht="19.55" customHeight="1" spans="1:4">
      <c r="A30" s="45"/>
      <c r="B30" s="45"/>
      <c r="C30" s="45" t="s">
        <v>36</v>
      </c>
      <c r="D30" s="47">
        <v>4</v>
      </c>
    </row>
    <row r="31" ht="19.55" customHeight="1" spans="1:4">
      <c r="A31" s="45"/>
      <c r="B31" s="45"/>
      <c r="C31" s="45" t="s">
        <v>37</v>
      </c>
      <c r="D31" s="47">
        <v>0</v>
      </c>
    </row>
    <row r="32" ht="19.55" customHeight="1" spans="1:4">
      <c r="A32" s="45"/>
      <c r="B32" s="45"/>
      <c r="C32" s="45" t="s">
        <v>38</v>
      </c>
      <c r="D32" s="47">
        <v>208.25</v>
      </c>
    </row>
    <row r="33" ht="19.55" customHeight="1" spans="1:4">
      <c r="A33" s="45"/>
      <c r="B33" s="45"/>
      <c r="C33" s="45" t="s">
        <v>39</v>
      </c>
      <c r="D33" s="47">
        <v>0</v>
      </c>
    </row>
    <row r="34" ht="19.55" customHeight="1" spans="1:4">
      <c r="A34" s="45"/>
      <c r="B34" s="45"/>
      <c r="C34" s="45" t="s">
        <v>40</v>
      </c>
      <c r="D34" s="47">
        <v>0</v>
      </c>
    </row>
    <row r="35" ht="19.55" customHeight="1" spans="1:4">
      <c r="A35" s="45"/>
      <c r="B35" s="45"/>
      <c r="C35" s="45" t="s">
        <v>41</v>
      </c>
      <c r="D35" s="47">
        <v>0</v>
      </c>
    </row>
    <row r="36" ht="19.55" customHeight="1" spans="1:4">
      <c r="A36" s="45"/>
      <c r="B36" s="45"/>
      <c r="C36" s="45" t="s">
        <v>42</v>
      </c>
      <c r="D36" s="47">
        <v>0</v>
      </c>
    </row>
    <row r="37" ht="19.55" customHeight="1" spans="1:4">
      <c r="A37" s="45"/>
      <c r="B37" s="45"/>
      <c r="C37" s="45" t="s">
        <v>43</v>
      </c>
      <c r="D37" s="47">
        <v>0</v>
      </c>
    </row>
    <row r="38" ht="19.55" customHeight="1" spans="1:4">
      <c r="A38" s="45"/>
      <c r="B38" s="45"/>
      <c r="C38" s="45"/>
      <c r="D38" s="45"/>
    </row>
    <row r="39" ht="19.55" customHeight="1" spans="1:4">
      <c r="A39" s="45"/>
      <c r="B39" s="45"/>
      <c r="C39" s="45"/>
      <c r="D39" s="45"/>
    </row>
    <row r="40" ht="19.55" customHeight="1" spans="1:4">
      <c r="A40" s="45"/>
      <c r="B40" s="45"/>
      <c r="C40" s="45" t="s">
        <v>93</v>
      </c>
      <c r="D40" s="47">
        <v>0</v>
      </c>
    </row>
    <row r="41" ht="19.55" customHeight="1" spans="1:4">
      <c r="A41" s="45"/>
      <c r="B41" s="45"/>
      <c r="C41" s="45"/>
      <c r="D41" s="45"/>
    </row>
    <row r="42" ht="19.55" customHeight="1" spans="1:4">
      <c r="A42" s="49" t="s">
        <v>52</v>
      </c>
      <c r="B42" s="46">
        <f>SUM(B8:B9)</f>
        <v>17477.63</v>
      </c>
      <c r="C42" s="49" t="s">
        <v>53</v>
      </c>
      <c r="D42" s="50">
        <f>SUM(D8:D37)</f>
        <v>17477.63</v>
      </c>
    </row>
    <row r="43" ht="16.35" customHeight="1" spans="1:4">
      <c r="A43" s="1"/>
      <c r="B43" s="1"/>
      <c r="C43" s="1"/>
      <c r="D43" s="1"/>
    </row>
  </sheetData>
  <mergeCells count="5">
    <mergeCell ref="A2:D2"/>
    <mergeCell ref="A3:D3"/>
    <mergeCell ref="A4:D4"/>
    <mergeCell ref="A5:B5"/>
    <mergeCell ref="C5:D5"/>
  </mergeCells>
  <printOptions horizontalCentered="1"/>
  <pageMargins left="0.0777777777777778" right="0.0777777777777778" top="0.391666666666667" bottom="0.0777777777777778" header="0" footer="0"/>
  <pageSetup paperSize="9" scale="93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2"/>
  <sheetViews>
    <sheetView workbookViewId="0">
      <selection activeCell="A3" sqref="A3:G3"/>
    </sheetView>
  </sheetViews>
  <sheetFormatPr defaultColWidth="10" defaultRowHeight="13.5" outlineLevelCol="6"/>
  <cols>
    <col min="1" max="1" width="12.2" style="21" customWidth="1"/>
    <col min="2" max="2" width="24.25" customWidth="1"/>
    <col min="3" max="4" width="12.6666666666667" customWidth="1"/>
    <col min="5" max="5" width="12.6333333333333" customWidth="1"/>
    <col min="6" max="6" width="11.6666666666667" customWidth="1"/>
    <col min="7" max="7" width="15.2" customWidth="1"/>
    <col min="8" max="8" width="9.76666666666667" customWidth="1"/>
  </cols>
  <sheetData>
    <row r="1" ht="20.7" customHeight="1" spans="1:7">
      <c r="A1" s="22"/>
      <c r="B1" s="1"/>
      <c r="C1" s="1"/>
      <c r="D1" s="1"/>
      <c r="E1" s="1"/>
      <c r="F1" s="1"/>
      <c r="G1" s="1"/>
    </row>
    <row r="2" ht="48.3" customHeight="1" spans="1:7">
      <c r="A2" s="2" t="s">
        <v>94</v>
      </c>
      <c r="B2" s="2"/>
      <c r="C2" s="2"/>
      <c r="D2" s="2"/>
      <c r="E2" s="2"/>
      <c r="F2" s="2"/>
      <c r="G2" s="2"/>
    </row>
    <row r="3" ht="29.3" customHeight="1" spans="1:7">
      <c r="A3" s="23" t="s">
        <v>76</v>
      </c>
      <c r="B3" s="3"/>
      <c r="C3" s="3"/>
      <c r="D3" s="3"/>
      <c r="E3" s="3"/>
      <c r="F3" s="3"/>
      <c r="G3" s="3"/>
    </row>
    <row r="4" ht="16.35" customHeight="1" spans="1:7">
      <c r="A4" s="22" t="s">
        <v>2</v>
      </c>
      <c r="B4" s="4"/>
      <c r="C4" s="4"/>
      <c r="D4" s="4"/>
      <c r="E4" s="4"/>
      <c r="F4" s="4"/>
      <c r="G4" s="4"/>
    </row>
    <row r="5" ht="27.6" customHeight="1" spans="1:7">
      <c r="A5" s="24" t="s">
        <v>95</v>
      </c>
      <c r="B5" s="25" t="s">
        <v>96</v>
      </c>
      <c r="C5" s="25" t="s">
        <v>62</v>
      </c>
      <c r="D5" s="25" t="s">
        <v>77</v>
      </c>
      <c r="E5" s="25"/>
      <c r="F5" s="25"/>
      <c r="G5" s="25" t="s">
        <v>78</v>
      </c>
    </row>
    <row r="6" ht="31.05" customHeight="1" spans="1:7">
      <c r="A6" s="26"/>
      <c r="B6" s="27"/>
      <c r="C6" s="28"/>
      <c r="D6" s="15" t="s">
        <v>71</v>
      </c>
      <c r="E6" s="15" t="s">
        <v>97</v>
      </c>
      <c r="F6" s="15" t="s">
        <v>80</v>
      </c>
      <c r="G6" s="25"/>
    </row>
    <row r="7" customFormat="1" ht="31.05" customHeight="1" spans="1:7">
      <c r="A7" s="29">
        <v>201</v>
      </c>
      <c r="B7" s="30" t="s">
        <v>98</v>
      </c>
      <c r="C7" s="31">
        <f t="shared" ref="C7:G7" si="0">SUM(C11,C8,C13,C18,C20,C23,C25,C28,C30,C33,C36,C38,C42)</f>
        <v>3589.829321</v>
      </c>
      <c r="D7" s="31">
        <f t="shared" si="0"/>
        <v>2235.93856</v>
      </c>
      <c r="E7" s="31">
        <f t="shared" si="0"/>
        <v>2103.17</v>
      </c>
      <c r="F7" s="31">
        <f t="shared" si="0"/>
        <v>132.76856</v>
      </c>
      <c r="G7" s="31">
        <f t="shared" si="0"/>
        <v>1353.890761</v>
      </c>
    </row>
    <row r="8" customFormat="1" ht="31.05" customHeight="1" spans="1:7">
      <c r="A8" s="29">
        <v>20101</v>
      </c>
      <c r="B8" s="30" t="s">
        <v>99</v>
      </c>
      <c r="C8" s="31">
        <f t="shared" ref="C8:G8" si="1">SUM(C9:C10)</f>
        <v>40.76856</v>
      </c>
      <c r="D8" s="31">
        <f t="shared" si="1"/>
        <v>40.76856</v>
      </c>
      <c r="E8" s="31">
        <f t="shared" si="1"/>
        <v>0</v>
      </c>
      <c r="F8" s="31">
        <f t="shared" si="1"/>
        <v>40.76856</v>
      </c>
      <c r="G8" s="31">
        <f t="shared" si="1"/>
        <v>0</v>
      </c>
    </row>
    <row r="9" s="20" customFormat="1" ht="26" customHeight="1" spans="1:7">
      <c r="A9" s="32">
        <v>2010102</v>
      </c>
      <c r="B9" s="33" t="s">
        <v>100</v>
      </c>
      <c r="C9" s="34">
        <v>39.76856</v>
      </c>
      <c r="D9" s="35">
        <f>E9+F9</f>
        <v>39.76856</v>
      </c>
      <c r="E9" s="36"/>
      <c r="F9" s="34">
        <v>39.76856</v>
      </c>
      <c r="G9" s="36">
        <f>C9-D9</f>
        <v>0</v>
      </c>
    </row>
    <row r="10" s="20" customFormat="1" ht="26" customHeight="1" spans="1:7">
      <c r="A10" s="32">
        <v>2010108</v>
      </c>
      <c r="B10" s="33" t="s">
        <v>101</v>
      </c>
      <c r="C10" s="34">
        <v>1</v>
      </c>
      <c r="D10" s="35">
        <f>E10+F10</f>
        <v>1</v>
      </c>
      <c r="E10" s="36"/>
      <c r="F10" s="34">
        <v>1</v>
      </c>
      <c r="G10" s="36">
        <f>C10-D10</f>
        <v>0</v>
      </c>
    </row>
    <row r="11" s="20" customFormat="1" ht="26" customHeight="1" spans="1:7">
      <c r="A11" s="32">
        <v>20102</v>
      </c>
      <c r="B11" s="33" t="s">
        <v>102</v>
      </c>
      <c r="C11" s="34">
        <f t="shared" ref="C11:G11" si="2">SUM(C12)</f>
        <v>8</v>
      </c>
      <c r="D11" s="34">
        <f t="shared" si="2"/>
        <v>8</v>
      </c>
      <c r="E11" s="34">
        <f t="shared" si="2"/>
        <v>0</v>
      </c>
      <c r="F11" s="34">
        <f t="shared" si="2"/>
        <v>8</v>
      </c>
      <c r="G11" s="34">
        <f t="shared" si="2"/>
        <v>0</v>
      </c>
    </row>
    <row r="12" s="20" customFormat="1" ht="26" customHeight="1" spans="1:7">
      <c r="A12" s="32">
        <v>2010202</v>
      </c>
      <c r="B12" s="33" t="s">
        <v>100</v>
      </c>
      <c r="C12" s="34">
        <v>8</v>
      </c>
      <c r="D12" s="35">
        <f>E12+F12</f>
        <v>8</v>
      </c>
      <c r="E12" s="37"/>
      <c r="F12" s="34">
        <v>8</v>
      </c>
      <c r="G12" s="36">
        <f>C12-D12</f>
        <v>0</v>
      </c>
    </row>
    <row r="13" s="20" customFormat="1" ht="26" customHeight="1" spans="1:7">
      <c r="A13" s="32">
        <v>20103</v>
      </c>
      <c r="B13" s="33" t="s">
        <v>103</v>
      </c>
      <c r="C13" s="34">
        <f t="shared" ref="C13:G13" si="3">SUM(C14:C17)</f>
        <v>3093.611691</v>
      </c>
      <c r="D13" s="34">
        <f t="shared" si="3"/>
        <v>2187.17</v>
      </c>
      <c r="E13" s="34">
        <f t="shared" si="3"/>
        <v>2103.17</v>
      </c>
      <c r="F13" s="34">
        <f t="shared" si="3"/>
        <v>84</v>
      </c>
      <c r="G13" s="34">
        <f t="shared" si="3"/>
        <v>906.441690999999</v>
      </c>
    </row>
    <row r="14" s="20" customFormat="1" ht="26" customHeight="1" spans="1:7">
      <c r="A14" s="32">
        <v>2010301</v>
      </c>
      <c r="B14" s="33" t="s">
        <v>104</v>
      </c>
      <c r="C14" s="34">
        <v>2030.1672</v>
      </c>
      <c r="D14" s="35">
        <f>E14+F14</f>
        <v>2030.17</v>
      </c>
      <c r="E14" s="34">
        <v>1946.17</v>
      </c>
      <c r="F14" s="37">
        <v>84</v>
      </c>
      <c r="G14" s="36">
        <f>C14-D14</f>
        <v>-0.00279999999997926</v>
      </c>
    </row>
    <row r="15" s="20" customFormat="1" ht="26" customHeight="1" spans="1:7">
      <c r="A15" s="32">
        <v>2010302</v>
      </c>
      <c r="B15" s="33" t="s">
        <v>100</v>
      </c>
      <c r="C15" s="34">
        <v>979.365618999999</v>
      </c>
      <c r="D15" s="35">
        <f>E15+F15</f>
        <v>157</v>
      </c>
      <c r="E15" s="36">
        <v>157</v>
      </c>
      <c r="F15" s="36"/>
      <c r="G15" s="36">
        <f>C15-D15</f>
        <v>822.365618999999</v>
      </c>
    </row>
    <row r="16" s="20" customFormat="1" ht="26" customHeight="1" spans="1:7">
      <c r="A16" s="32">
        <v>2010308</v>
      </c>
      <c r="B16" s="33" t="s">
        <v>105</v>
      </c>
      <c r="C16" s="34">
        <v>80.954872</v>
      </c>
      <c r="D16" s="35">
        <f>E16+F16</f>
        <v>0</v>
      </c>
      <c r="E16" s="36"/>
      <c r="F16" s="36"/>
      <c r="G16" s="36">
        <f>C16-D16</f>
        <v>80.954872</v>
      </c>
    </row>
    <row r="17" s="20" customFormat="1" ht="26" customHeight="1" spans="1:7">
      <c r="A17" s="32">
        <v>2010399</v>
      </c>
      <c r="B17" s="33" t="s">
        <v>106</v>
      </c>
      <c r="C17" s="34">
        <v>3.124</v>
      </c>
      <c r="D17" s="35">
        <f>E17+F17</f>
        <v>0</v>
      </c>
      <c r="E17" s="37"/>
      <c r="F17" s="37"/>
      <c r="G17" s="36">
        <f>C17-D17</f>
        <v>3.124</v>
      </c>
    </row>
    <row r="18" s="20" customFormat="1" ht="26" customHeight="1" spans="1:7">
      <c r="A18" s="32">
        <v>20104</v>
      </c>
      <c r="B18" s="33" t="s">
        <v>107</v>
      </c>
      <c r="C18" s="34">
        <f>SUM(C19)</f>
        <v>60</v>
      </c>
      <c r="D18" s="35"/>
      <c r="E18" s="37"/>
      <c r="F18" s="37"/>
      <c r="G18" s="34">
        <f>SUM(G19)</f>
        <v>60</v>
      </c>
    </row>
    <row r="19" s="20" customFormat="1" ht="26" customHeight="1" spans="1:7">
      <c r="A19" s="32">
        <v>2010499</v>
      </c>
      <c r="B19" s="33" t="s">
        <v>108</v>
      </c>
      <c r="C19" s="34">
        <v>60</v>
      </c>
      <c r="D19" s="35">
        <f>E19+F19</f>
        <v>0</v>
      </c>
      <c r="E19" s="37"/>
      <c r="F19" s="37"/>
      <c r="G19" s="36">
        <f>C19-D19</f>
        <v>60</v>
      </c>
    </row>
    <row r="20" s="20" customFormat="1" ht="26" customHeight="1" spans="1:7">
      <c r="A20" s="32">
        <v>20105</v>
      </c>
      <c r="B20" s="33" t="s">
        <v>109</v>
      </c>
      <c r="C20" s="34">
        <f>SUM(C21:C22)</f>
        <v>29.53277</v>
      </c>
      <c r="D20" s="35"/>
      <c r="E20" s="37"/>
      <c r="F20" s="37"/>
      <c r="G20" s="34">
        <f>SUM(G21:G22)</f>
        <v>29.53277</v>
      </c>
    </row>
    <row r="21" s="20" customFormat="1" ht="26" customHeight="1" spans="1:7">
      <c r="A21" s="32">
        <v>2010502</v>
      </c>
      <c r="B21" s="33" t="s">
        <v>100</v>
      </c>
      <c r="C21" s="34">
        <v>4.64</v>
      </c>
      <c r="D21" s="35">
        <f>E21+F21</f>
        <v>0</v>
      </c>
      <c r="E21" s="37"/>
      <c r="F21" s="37"/>
      <c r="G21" s="36">
        <f>C21-D21</f>
        <v>4.64</v>
      </c>
    </row>
    <row r="22" s="20" customFormat="1" ht="26" customHeight="1" spans="1:7">
      <c r="A22" s="32">
        <v>2010507</v>
      </c>
      <c r="B22" s="33" t="s">
        <v>110</v>
      </c>
      <c r="C22" s="34">
        <v>24.89277</v>
      </c>
      <c r="D22" s="35">
        <f>E22+F22</f>
        <v>0</v>
      </c>
      <c r="E22" s="36"/>
      <c r="F22" s="36"/>
      <c r="G22" s="36">
        <f>C22-D22</f>
        <v>24.89277</v>
      </c>
    </row>
    <row r="23" s="20" customFormat="1" ht="26" customHeight="1" spans="1:7">
      <c r="A23" s="32">
        <v>20106</v>
      </c>
      <c r="B23" s="33" t="s">
        <v>111</v>
      </c>
      <c r="C23" s="34">
        <f>SUM(C24)</f>
        <v>24.2</v>
      </c>
      <c r="D23" s="35"/>
      <c r="E23" s="36"/>
      <c r="F23" s="36"/>
      <c r="G23" s="34">
        <f>SUM(G24)</f>
        <v>24.2</v>
      </c>
    </row>
    <row r="24" s="20" customFormat="1" ht="26" customHeight="1" spans="1:7">
      <c r="A24" s="32">
        <v>2010602</v>
      </c>
      <c r="B24" s="33" t="s">
        <v>100</v>
      </c>
      <c r="C24" s="34">
        <v>24.2</v>
      </c>
      <c r="D24" s="35">
        <f>E24+F24</f>
        <v>0</v>
      </c>
      <c r="E24" s="37"/>
      <c r="F24" s="37"/>
      <c r="G24" s="36">
        <f>C24-D24</f>
        <v>24.2</v>
      </c>
    </row>
    <row r="25" s="20" customFormat="1" ht="26" customHeight="1" spans="1:7">
      <c r="A25" s="32">
        <v>20113</v>
      </c>
      <c r="B25" s="33" t="s">
        <v>112</v>
      </c>
      <c r="C25" s="34">
        <f>SUM(C26:C27)</f>
        <v>31.5</v>
      </c>
      <c r="D25" s="35"/>
      <c r="E25" s="37"/>
      <c r="F25" s="37"/>
      <c r="G25" s="34">
        <f>SUM(G26:G27)</f>
        <v>31.5</v>
      </c>
    </row>
    <row r="26" s="20" customFormat="1" ht="26" customHeight="1" spans="1:7">
      <c r="A26" s="32">
        <v>2011308</v>
      </c>
      <c r="B26" s="33" t="s">
        <v>113</v>
      </c>
      <c r="C26" s="34">
        <v>30</v>
      </c>
      <c r="D26" s="35">
        <f>E26+F26</f>
        <v>0</v>
      </c>
      <c r="E26" s="36"/>
      <c r="F26" s="36"/>
      <c r="G26" s="36">
        <f>C26-D26</f>
        <v>30</v>
      </c>
    </row>
    <row r="27" s="20" customFormat="1" ht="26" customHeight="1" spans="1:7">
      <c r="A27" s="32">
        <v>2011399</v>
      </c>
      <c r="B27" s="33" t="s">
        <v>114</v>
      </c>
      <c r="C27" s="34">
        <v>1.5</v>
      </c>
      <c r="D27" s="35">
        <f>E27+F27</f>
        <v>0</v>
      </c>
      <c r="E27" s="36"/>
      <c r="F27" s="36"/>
      <c r="G27" s="36">
        <f>C27-D27</f>
        <v>1.5</v>
      </c>
    </row>
    <row r="28" s="20" customFormat="1" ht="26" customHeight="1" spans="1:7">
      <c r="A28" s="32">
        <v>20129</v>
      </c>
      <c r="B28" s="33" t="s">
        <v>115</v>
      </c>
      <c r="C28" s="34">
        <f>SUM(C29)</f>
        <v>5</v>
      </c>
      <c r="D28" s="35"/>
      <c r="E28" s="36"/>
      <c r="F28" s="36"/>
      <c r="G28" s="34">
        <f>SUM(G29)</f>
        <v>5</v>
      </c>
    </row>
    <row r="29" s="20" customFormat="1" ht="26" customHeight="1" spans="1:7">
      <c r="A29" s="32">
        <v>2012902</v>
      </c>
      <c r="B29" s="33" t="s">
        <v>100</v>
      </c>
      <c r="C29" s="34">
        <v>5</v>
      </c>
      <c r="D29" s="35">
        <f>E29+F29</f>
        <v>0</v>
      </c>
      <c r="E29" s="37"/>
      <c r="F29" s="37"/>
      <c r="G29" s="36">
        <f>C29-D29</f>
        <v>5</v>
      </c>
    </row>
    <row r="30" s="20" customFormat="1" ht="26" customHeight="1" spans="1:7">
      <c r="A30" s="32">
        <v>20131</v>
      </c>
      <c r="B30" s="33" t="s">
        <v>116</v>
      </c>
      <c r="C30" s="34">
        <f>SUM(C31:C32)</f>
        <v>7</v>
      </c>
      <c r="D30" s="35"/>
      <c r="E30" s="37"/>
      <c r="F30" s="37"/>
      <c r="G30" s="34">
        <f>SUM(G31:G32)</f>
        <v>7</v>
      </c>
    </row>
    <row r="31" s="20" customFormat="1" ht="26" customHeight="1" spans="1:7">
      <c r="A31" s="32">
        <v>2013105</v>
      </c>
      <c r="B31" s="33" t="s">
        <v>117</v>
      </c>
      <c r="C31" s="34">
        <v>3</v>
      </c>
      <c r="D31" s="35">
        <f>E31+F31</f>
        <v>0</v>
      </c>
      <c r="E31" s="36"/>
      <c r="F31" s="36"/>
      <c r="G31" s="36">
        <f>C31-D31</f>
        <v>3</v>
      </c>
    </row>
    <row r="32" s="20" customFormat="1" ht="26" customHeight="1" spans="1:7">
      <c r="A32" s="32">
        <v>2013199</v>
      </c>
      <c r="B32" s="33" t="s">
        <v>118</v>
      </c>
      <c r="C32" s="34">
        <v>4</v>
      </c>
      <c r="D32" s="35">
        <f>E32+F32</f>
        <v>0</v>
      </c>
      <c r="E32" s="37"/>
      <c r="F32" s="37"/>
      <c r="G32" s="36">
        <f>C32-D32</f>
        <v>4</v>
      </c>
    </row>
    <row r="33" s="20" customFormat="1" ht="26" customHeight="1" spans="1:7">
      <c r="A33" s="32">
        <v>20132</v>
      </c>
      <c r="B33" s="33" t="s">
        <v>119</v>
      </c>
      <c r="C33" s="34">
        <f>SUM(C34:C35)</f>
        <v>166.2163</v>
      </c>
      <c r="D33" s="35"/>
      <c r="E33" s="37"/>
      <c r="F33" s="37"/>
      <c r="G33" s="34">
        <f>SUM(G34:G35)</f>
        <v>166.2163</v>
      </c>
    </row>
    <row r="34" s="20" customFormat="1" ht="26" customHeight="1" spans="1:7">
      <c r="A34" s="32">
        <v>2013202</v>
      </c>
      <c r="B34" s="33" t="s">
        <v>100</v>
      </c>
      <c r="C34" s="34">
        <v>99.3809</v>
      </c>
      <c r="D34" s="35">
        <f>E34+F34</f>
        <v>0</v>
      </c>
      <c r="E34" s="37"/>
      <c r="F34" s="37"/>
      <c r="G34" s="36">
        <f>C34-D34</f>
        <v>99.3809</v>
      </c>
    </row>
    <row r="35" s="20" customFormat="1" ht="26" customHeight="1" spans="1:7">
      <c r="A35" s="32">
        <v>2013299</v>
      </c>
      <c r="B35" s="33" t="s">
        <v>120</v>
      </c>
      <c r="C35" s="34">
        <v>66.8354</v>
      </c>
      <c r="D35" s="35">
        <f>E35+F35</f>
        <v>0</v>
      </c>
      <c r="E35" s="36"/>
      <c r="F35" s="36"/>
      <c r="G35" s="36">
        <f>C35-D35</f>
        <v>66.8354</v>
      </c>
    </row>
    <row r="36" s="20" customFormat="1" ht="26" customHeight="1" spans="1:7">
      <c r="A36" s="32">
        <v>20133</v>
      </c>
      <c r="B36" s="33" t="s">
        <v>121</v>
      </c>
      <c r="C36" s="34">
        <f>SUM(C37)</f>
        <v>78.3</v>
      </c>
      <c r="D36" s="35"/>
      <c r="E36" s="36"/>
      <c r="F36" s="36"/>
      <c r="G36" s="34">
        <f>SUM(G37)</f>
        <v>78.3</v>
      </c>
    </row>
    <row r="37" s="20" customFormat="1" ht="26" customHeight="1" spans="1:7">
      <c r="A37" s="32">
        <v>2013302</v>
      </c>
      <c r="B37" s="33" t="s">
        <v>100</v>
      </c>
      <c r="C37" s="34">
        <v>78.3</v>
      </c>
      <c r="D37" s="35">
        <f>E37+F37</f>
        <v>0</v>
      </c>
      <c r="E37" s="36"/>
      <c r="F37" s="36"/>
      <c r="G37" s="36">
        <f>C37-D37</f>
        <v>78.3</v>
      </c>
    </row>
    <row r="38" s="20" customFormat="1" ht="26" customHeight="1" spans="1:7">
      <c r="A38" s="32">
        <v>20134</v>
      </c>
      <c r="B38" s="33" t="s">
        <v>122</v>
      </c>
      <c r="C38" s="34">
        <f t="shared" ref="C38:G38" si="4">SUM(C39:C41)</f>
        <v>37</v>
      </c>
      <c r="D38" s="34">
        <f t="shared" si="4"/>
        <v>0</v>
      </c>
      <c r="E38" s="36"/>
      <c r="F38" s="36"/>
      <c r="G38" s="34">
        <f t="shared" si="4"/>
        <v>37</v>
      </c>
    </row>
    <row r="39" s="20" customFormat="1" ht="26" customHeight="1" spans="1:7">
      <c r="A39" s="32">
        <v>2013402</v>
      </c>
      <c r="B39" s="33" t="s">
        <v>100</v>
      </c>
      <c r="C39" s="34">
        <v>6</v>
      </c>
      <c r="D39" s="35">
        <f>E39+F39</f>
        <v>0</v>
      </c>
      <c r="E39" s="37"/>
      <c r="F39" s="37"/>
      <c r="G39" s="36">
        <f>C39-D39</f>
        <v>6</v>
      </c>
    </row>
    <row r="40" s="20" customFormat="1" ht="26" customHeight="1" spans="1:7">
      <c r="A40" s="32">
        <v>2013499</v>
      </c>
      <c r="B40" s="33" t="s">
        <v>123</v>
      </c>
      <c r="C40" s="34">
        <v>20</v>
      </c>
      <c r="D40" s="35">
        <f>E40+F40</f>
        <v>0</v>
      </c>
      <c r="E40" s="38"/>
      <c r="F40" s="38"/>
      <c r="G40" s="36">
        <f>C40-D40</f>
        <v>20</v>
      </c>
    </row>
    <row r="41" s="20" customFormat="1" ht="26" customHeight="1" spans="1:7">
      <c r="A41" s="32">
        <v>2013602</v>
      </c>
      <c r="B41" s="33" t="s">
        <v>100</v>
      </c>
      <c r="C41" s="34">
        <v>11</v>
      </c>
      <c r="D41" s="35">
        <f>E41+F41</f>
        <v>0</v>
      </c>
      <c r="E41" s="39"/>
      <c r="F41" s="39"/>
      <c r="G41" s="36">
        <f>C41-D41</f>
        <v>11</v>
      </c>
    </row>
    <row r="42" s="20" customFormat="1" ht="26" customHeight="1" spans="1:7">
      <c r="A42" s="32">
        <v>20138</v>
      </c>
      <c r="B42" s="33" t="s">
        <v>124</v>
      </c>
      <c r="C42" s="34">
        <f t="shared" ref="C42:G42" si="5">SUM(C43)</f>
        <v>8.7</v>
      </c>
      <c r="D42" s="34">
        <f t="shared" si="5"/>
        <v>0</v>
      </c>
      <c r="E42" s="34">
        <f t="shared" si="5"/>
        <v>0</v>
      </c>
      <c r="F42" s="34">
        <f t="shared" si="5"/>
        <v>0</v>
      </c>
      <c r="G42" s="34">
        <f t="shared" si="5"/>
        <v>8.7</v>
      </c>
    </row>
    <row r="43" s="20" customFormat="1" ht="26" customHeight="1" spans="1:7">
      <c r="A43" s="32">
        <v>2013816</v>
      </c>
      <c r="B43" s="33" t="s">
        <v>125</v>
      </c>
      <c r="C43" s="34">
        <v>8.7</v>
      </c>
      <c r="D43" s="35">
        <f>E43+F43</f>
        <v>0</v>
      </c>
      <c r="E43" s="40"/>
      <c r="F43" s="40"/>
      <c r="G43" s="36">
        <f t="shared" ref="G43:G48" si="6">C43-D43</f>
        <v>8.7</v>
      </c>
    </row>
    <row r="44" s="20" customFormat="1" ht="26" customHeight="1" spans="1:7">
      <c r="A44" s="32">
        <v>203</v>
      </c>
      <c r="B44" s="33" t="s">
        <v>126</v>
      </c>
      <c r="C44" s="34">
        <v>3.3</v>
      </c>
      <c r="D44" s="35"/>
      <c r="E44" s="40"/>
      <c r="F44" s="40"/>
      <c r="G44" s="34">
        <v>3.3</v>
      </c>
    </row>
    <row r="45" s="20" customFormat="1" ht="26" customHeight="1" spans="1:7">
      <c r="A45" s="32">
        <v>20306</v>
      </c>
      <c r="B45" s="33" t="s">
        <v>127</v>
      </c>
      <c r="C45" s="34">
        <v>3.3</v>
      </c>
      <c r="D45" s="35"/>
      <c r="E45" s="40"/>
      <c r="F45" s="40"/>
      <c r="G45" s="34">
        <v>3.3</v>
      </c>
    </row>
    <row r="46" s="20" customFormat="1" ht="26" customHeight="1" spans="1:7">
      <c r="A46" s="32">
        <v>2030607</v>
      </c>
      <c r="B46" s="33" t="s">
        <v>128</v>
      </c>
      <c r="C46" s="34">
        <v>3.3</v>
      </c>
      <c r="D46" s="35">
        <f>E46+F46</f>
        <v>0</v>
      </c>
      <c r="E46" s="40"/>
      <c r="F46" s="40"/>
      <c r="G46" s="36">
        <f t="shared" si="6"/>
        <v>3.3</v>
      </c>
    </row>
    <row r="47" s="20" customFormat="1" ht="26" customHeight="1" spans="1:7">
      <c r="A47" s="32">
        <v>204</v>
      </c>
      <c r="B47" s="33" t="s">
        <v>129</v>
      </c>
      <c r="C47" s="34">
        <f>SUM(C48,C50)</f>
        <v>6.84</v>
      </c>
      <c r="D47" s="35"/>
      <c r="E47" s="40"/>
      <c r="F47" s="40"/>
      <c r="G47" s="34">
        <f>SUM(G48,G50)</f>
        <v>6.84</v>
      </c>
    </row>
    <row r="48" s="20" customFormat="1" ht="26" customHeight="1" spans="1:7">
      <c r="A48" s="32">
        <v>20402</v>
      </c>
      <c r="B48" s="33" t="s">
        <v>130</v>
      </c>
      <c r="C48" s="34">
        <v>5.84</v>
      </c>
      <c r="D48" s="35"/>
      <c r="E48" s="40"/>
      <c r="F48" s="40"/>
      <c r="G48" s="36">
        <f t="shared" si="6"/>
        <v>5.84</v>
      </c>
    </row>
    <row r="49" s="20" customFormat="1" ht="26" customHeight="1" spans="1:7">
      <c r="A49" s="32">
        <v>2040220</v>
      </c>
      <c r="B49" s="33" t="s">
        <v>131</v>
      </c>
      <c r="C49" s="34">
        <v>5.84</v>
      </c>
      <c r="D49" s="35">
        <f>E49+F49</f>
        <v>0</v>
      </c>
      <c r="E49" s="40"/>
      <c r="F49" s="40"/>
      <c r="G49" s="36">
        <f>C49-D49</f>
        <v>5.84</v>
      </c>
    </row>
    <row r="50" s="20" customFormat="1" ht="26" customHeight="1" spans="1:7">
      <c r="A50" s="32">
        <v>20406</v>
      </c>
      <c r="B50" s="33" t="s">
        <v>132</v>
      </c>
      <c r="C50" s="34">
        <v>1</v>
      </c>
      <c r="D50" s="35"/>
      <c r="E50" s="40"/>
      <c r="F50" s="40"/>
      <c r="G50" s="34">
        <v>1</v>
      </c>
    </row>
    <row r="51" s="20" customFormat="1" ht="26" customHeight="1" spans="1:7">
      <c r="A51" s="32">
        <v>2040605</v>
      </c>
      <c r="B51" s="33" t="s">
        <v>133</v>
      </c>
      <c r="C51" s="34">
        <v>1</v>
      </c>
      <c r="D51" s="35">
        <f>E51+F51</f>
        <v>0</v>
      </c>
      <c r="E51" s="40"/>
      <c r="F51" s="40"/>
      <c r="G51" s="36">
        <f>C51-D51</f>
        <v>1</v>
      </c>
    </row>
    <row r="52" s="20" customFormat="1" ht="26" customHeight="1" spans="1:7">
      <c r="A52" s="32">
        <v>206</v>
      </c>
      <c r="B52" s="33" t="s">
        <v>134</v>
      </c>
      <c r="C52" s="34">
        <v>58</v>
      </c>
      <c r="D52" s="35"/>
      <c r="E52" s="40"/>
      <c r="F52" s="40"/>
      <c r="G52" s="34">
        <v>58</v>
      </c>
    </row>
    <row r="53" s="20" customFormat="1" ht="26" customHeight="1" spans="1:7">
      <c r="A53" s="32">
        <v>20604</v>
      </c>
      <c r="B53" s="33" t="s">
        <v>135</v>
      </c>
      <c r="C53" s="34">
        <v>58</v>
      </c>
      <c r="D53" s="35"/>
      <c r="E53" s="40"/>
      <c r="F53" s="40"/>
      <c r="G53" s="34">
        <v>58</v>
      </c>
    </row>
    <row r="54" s="20" customFormat="1" ht="26" customHeight="1" spans="1:7">
      <c r="A54" s="32">
        <v>2060499</v>
      </c>
      <c r="B54" s="33" t="s">
        <v>136</v>
      </c>
      <c r="C54" s="34">
        <v>58</v>
      </c>
      <c r="D54" s="35">
        <f>E54+F54</f>
        <v>0</v>
      </c>
      <c r="E54" s="40"/>
      <c r="F54" s="40"/>
      <c r="G54" s="36">
        <f>C54-D54</f>
        <v>58</v>
      </c>
    </row>
    <row r="55" s="20" customFormat="1" ht="26" customHeight="1" spans="1:7">
      <c r="A55" s="32">
        <v>207</v>
      </c>
      <c r="B55" s="33" t="s">
        <v>137</v>
      </c>
      <c r="C55" s="34">
        <f>SUM(C56,C60)</f>
        <v>407.592</v>
      </c>
      <c r="D55" s="35"/>
      <c r="E55" s="40"/>
      <c r="F55" s="40"/>
      <c r="G55" s="34">
        <f>SUM(G56,G60)</f>
        <v>407.592</v>
      </c>
    </row>
    <row r="56" s="20" customFormat="1" ht="26" customHeight="1" spans="1:7">
      <c r="A56" s="32">
        <v>20701</v>
      </c>
      <c r="B56" s="33" t="s">
        <v>138</v>
      </c>
      <c r="C56" s="34">
        <f>SUM(C57:C59)</f>
        <v>139.592</v>
      </c>
      <c r="D56" s="35"/>
      <c r="E56" s="40"/>
      <c r="F56" s="40"/>
      <c r="G56" s="34">
        <f>SUM(G57:G59)</f>
        <v>139.592</v>
      </c>
    </row>
    <row r="57" s="20" customFormat="1" ht="26" customHeight="1" spans="1:7">
      <c r="A57" s="32">
        <v>2070109</v>
      </c>
      <c r="B57" s="33" t="s">
        <v>139</v>
      </c>
      <c r="C57" s="34">
        <v>34</v>
      </c>
      <c r="D57" s="35">
        <f>E57+F57</f>
        <v>0</v>
      </c>
      <c r="E57" s="40"/>
      <c r="F57" s="40"/>
      <c r="G57" s="36">
        <f>C57-D57</f>
        <v>34</v>
      </c>
    </row>
    <row r="58" s="20" customFormat="1" ht="26" customHeight="1" spans="1:7">
      <c r="A58" s="32">
        <v>2070111</v>
      </c>
      <c r="B58" s="33" t="s">
        <v>140</v>
      </c>
      <c r="C58" s="34">
        <v>42.592</v>
      </c>
      <c r="D58" s="35">
        <f>E58+F58</f>
        <v>0</v>
      </c>
      <c r="E58" s="40"/>
      <c r="F58" s="40"/>
      <c r="G58" s="36">
        <f>C58-D58</f>
        <v>42.592</v>
      </c>
    </row>
    <row r="59" s="20" customFormat="1" ht="26" customHeight="1" spans="1:7">
      <c r="A59" s="32">
        <v>2070199</v>
      </c>
      <c r="B59" s="33" t="s">
        <v>141</v>
      </c>
      <c r="C59" s="34">
        <v>63</v>
      </c>
      <c r="D59" s="35">
        <f>E59+F59</f>
        <v>0</v>
      </c>
      <c r="E59" s="40"/>
      <c r="F59" s="40"/>
      <c r="G59" s="36">
        <f>C59-D59</f>
        <v>63</v>
      </c>
    </row>
    <row r="60" s="20" customFormat="1" ht="26" customHeight="1" spans="1:7">
      <c r="A60" s="32">
        <v>20799</v>
      </c>
      <c r="B60" s="33" t="s">
        <v>142</v>
      </c>
      <c r="C60" s="34">
        <f>SUM(C61:C62)</f>
        <v>268</v>
      </c>
      <c r="D60" s="35"/>
      <c r="E60" s="40"/>
      <c r="F60" s="40"/>
      <c r="G60" s="34">
        <f>SUM(G61:G62)</f>
        <v>268</v>
      </c>
    </row>
    <row r="61" s="20" customFormat="1" ht="26" customHeight="1" spans="1:7">
      <c r="A61" s="32">
        <v>2079903</v>
      </c>
      <c r="B61" s="33" t="s">
        <v>143</v>
      </c>
      <c r="C61" s="34">
        <v>247</v>
      </c>
      <c r="D61" s="35">
        <f>E61+F61</f>
        <v>0</v>
      </c>
      <c r="E61" s="40"/>
      <c r="F61" s="40"/>
      <c r="G61" s="36">
        <f>C61-D61</f>
        <v>247</v>
      </c>
    </row>
    <row r="62" s="20" customFormat="1" ht="26" customHeight="1" spans="1:7">
      <c r="A62" s="32">
        <v>2079999</v>
      </c>
      <c r="B62" s="33" t="s">
        <v>142</v>
      </c>
      <c r="C62" s="34">
        <v>21</v>
      </c>
      <c r="D62" s="35">
        <f>E62+F62</f>
        <v>0</v>
      </c>
      <c r="E62" s="40"/>
      <c r="F62" s="40"/>
      <c r="G62" s="36">
        <f>C62-D62</f>
        <v>21</v>
      </c>
    </row>
    <row r="63" s="20" customFormat="1" ht="26" customHeight="1" spans="1:7">
      <c r="A63" s="32">
        <v>208</v>
      </c>
      <c r="B63" s="33" t="s">
        <v>144</v>
      </c>
      <c r="C63" s="34">
        <f t="shared" ref="C63:G63" si="7">SUM(C64,C66,C68,C73,C75,C78,C80,C84,C86,C88,C90)</f>
        <v>739.431163</v>
      </c>
      <c r="D63" s="34">
        <f t="shared" si="7"/>
        <v>407.076633</v>
      </c>
      <c r="E63" s="34">
        <f t="shared" si="7"/>
        <v>372.279433</v>
      </c>
      <c r="F63" s="34">
        <f t="shared" si="7"/>
        <v>34.7972</v>
      </c>
      <c r="G63" s="34">
        <f t="shared" si="7"/>
        <v>332.35453</v>
      </c>
    </row>
    <row r="64" s="20" customFormat="1" ht="26" customHeight="1" spans="1:7">
      <c r="A64" s="32">
        <v>20801</v>
      </c>
      <c r="B64" s="33" t="s">
        <v>145</v>
      </c>
      <c r="C64" s="34">
        <v>9.2514</v>
      </c>
      <c r="D64" s="35"/>
      <c r="E64" s="40"/>
      <c r="F64" s="40"/>
      <c r="G64" s="34">
        <v>9.2514</v>
      </c>
    </row>
    <row r="65" s="20" customFormat="1" ht="26" customHeight="1" spans="1:7">
      <c r="A65" s="32">
        <v>2080109</v>
      </c>
      <c r="B65" s="33" t="s">
        <v>146</v>
      </c>
      <c r="C65" s="34">
        <v>9.2514</v>
      </c>
      <c r="D65" s="35">
        <f>E65+F65</f>
        <v>0</v>
      </c>
      <c r="E65" s="40"/>
      <c r="F65" s="40"/>
      <c r="G65" s="36">
        <f>C65-D65</f>
        <v>9.2514</v>
      </c>
    </row>
    <row r="66" s="20" customFormat="1" ht="26" customHeight="1" spans="1:7">
      <c r="A66" s="32">
        <v>20802</v>
      </c>
      <c r="B66" s="33" t="s">
        <v>147</v>
      </c>
      <c r="C66" s="34">
        <v>9</v>
      </c>
      <c r="D66" s="35"/>
      <c r="E66" s="40"/>
      <c r="F66" s="40"/>
      <c r="G66" s="34">
        <v>9</v>
      </c>
    </row>
    <row r="67" s="20" customFormat="1" ht="26" customHeight="1" spans="1:7">
      <c r="A67" s="32">
        <v>2080208</v>
      </c>
      <c r="B67" s="33" t="s">
        <v>148</v>
      </c>
      <c r="C67" s="34">
        <v>9</v>
      </c>
      <c r="D67" s="35">
        <f>E67+F67</f>
        <v>0</v>
      </c>
      <c r="E67" s="40"/>
      <c r="F67" s="40"/>
      <c r="G67" s="36">
        <f>C67-D67</f>
        <v>9</v>
      </c>
    </row>
    <row r="68" s="20" customFormat="1" ht="26" customHeight="1" spans="1:7">
      <c r="A68" s="32">
        <v>20805</v>
      </c>
      <c r="B68" s="33" t="s">
        <v>149</v>
      </c>
      <c r="C68" s="34">
        <f>SUM(C69:C72)</f>
        <v>372.279433</v>
      </c>
      <c r="D68" s="34">
        <f>SUM(D69:D72)</f>
        <v>372.279433</v>
      </c>
      <c r="E68" s="34">
        <f>SUM(E69:E72)</f>
        <v>372.279433</v>
      </c>
      <c r="F68" s="40"/>
      <c r="G68" s="36"/>
    </row>
    <row r="69" s="20" customFormat="1" ht="26" customHeight="1" spans="1:7">
      <c r="A69" s="32">
        <v>2080501</v>
      </c>
      <c r="B69" s="33" t="s">
        <v>150</v>
      </c>
      <c r="C69" s="34">
        <v>5.4</v>
      </c>
      <c r="D69" s="35">
        <f>E69+F69</f>
        <v>5.4</v>
      </c>
      <c r="E69" s="40">
        <v>5.4</v>
      </c>
      <c r="F69" s="40"/>
      <c r="G69" s="36">
        <f>C69-D69</f>
        <v>0</v>
      </c>
    </row>
    <row r="70" s="20" customFormat="1" ht="26" customHeight="1" spans="1:7">
      <c r="A70" s="32">
        <v>2080505</v>
      </c>
      <c r="B70" s="33" t="s">
        <v>151</v>
      </c>
      <c r="C70" s="34">
        <v>133.77</v>
      </c>
      <c r="D70" s="35">
        <f>E70+F70</f>
        <v>133.77</v>
      </c>
      <c r="E70" s="34">
        <v>133.77</v>
      </c>
      <c r="F70" s="40"/>
      <c r="G70" s="36">
        <f>C70-D70</f>
        <v>0</v>
      </c>
    </row>
    <row r="71" s="20" customFormat="1" ht="26" customHeight="1" spans="1:7">
      <c r="A71" s="32">
        <v>2080506</v>
      </c>
      <c r="B71" s="33" t="s">
        <v>152</v>
      </c>
      <c r="C71" s="34">
        <v>35.564183</v>
      </c>
      <c r="D71" s="35">
        <f>E71+F71</f>
        <v>35.564183</v>
      </c>
      <c r="E71" s="34">
        <v>35.564183</v>
      </c>
      <c r="F71" s="40"/>
      <c r="G71" s="36">
        <f>C71-D71</f>
        <v>0</v>
      </c>
    </row>
    <row r="72" s="20" customFormat="1" ht="26" customHeight="1" spans="1:7">
      <c r="A72" s="32">
        <v>2080599</v>
      </c>
      <c r="B72" s="33" t="s">
        <v>149</v>
      </c>
      <c r="C72" s="34">
        <v>197.54525</v>
      </c>
      <c r="D72" s="35">
        <f>E72+F72</f>
        <v>197.54525</v>
      </c>
      <c r="E72" s="34">
        <v>197.54525</v>
      </c>
      <c r="F72" s="40"/>
      <c r="G72" s="36">
        <f>C72-D72</f>
        <v>0</v>
      </c>
    </row>
    <row r="73" s="20" customFormat="1" ht="26" customHeight="1" spans="1:7">
      <c r="A73" s="32">
        <v>20806</v>
      </c>
      <c r="B73" s="33" t="s">
        <v>153</v>
      </c>
      <c r="C73" s="34">
        <v>5</v>
      </c>
      <c r="D73" s="35"/>
      <c r="E73" s="34"/>
      <c r="F73" s="40"/>
      <c r="G73" s="34">
        <v>5</v>
      </c>
    </row>
    <row r="74" s="20" customFormat="1" ht="26" customHeight="1" spans="1:7">
      <c r="A74" s="32">
        <v>2080601</v>
      </c>
      <c r="B74" s="33" t="s">
        <v>154</v>
      </c>
      <c r="C74" s="34">
        <v>5</v>
      </c>
      <c r="D74" s="35">
        <f>E74+F74</f>
        <v>0</v>
      </c>
      <c r="E74" s="40"/>
      <c r="F74" s="40"/>
      <c r="G74" s="36">
        <f>C74-D74</f>
        <v>5</v>
      </c>
    </row>
    <row r="75" s="20" customFormat="1" ht="26" customHeight="1" spans="1:7">
      <c r="A75" s="32">
        <v>20807</v>
      </c>
      <c r="B75" s="33" t="s">
        <v>155</v>
      </c>
      <c r="C75" s="34">
        <f>SUM(C76:C77)</f>
        <v>121</v>
      </c>
      <c r="D75" s="35"/>
      <c r="E75" s="40"/>
      <c r="F75" s="40"/>
      <c r="G75" s="34">
        <f>SUM(G76:G77)</f>
        <v>121</v>
      </c>
    </row>
    <row r="76" s="20" customFormat="1" ht="26" customHeight="1" spans="1:7">
      <c r="A76" s="32">
        <v>2080701</v>
      </c>
      <c r="B76" s="33" t="s">
        <v>156</v>
      </c>
      <c r="C76" s="34">
        <v>95</v>
      </c>
      <c r="D76" s="35">
        <f>E76+F76</f>
        <v>0</v>
      </c>
      <c r="E76" s="40"/>
      <c r="F76" s="40"/>
      <c r="G76" s="36">
        <f>C76-D76</f>
        <v>95</v>
      </c>
    </row>
    <row r="77" s="20" customFormat="1" ht="26" customHeight="1" spans="1:7">
      <c r="A77" s="32">
        <v>2080799</v>
      </c>
      <c r="B77" s="33" t="s">
        <v>157</v>
      </c>
      <c r="C77" s="34">
        <v>26</v>
      </c>
      <c r="D77" s="35">
        <f>E77+F77</f>
        <v>0</v>
      </c>
      <c r="E77" s="40"/>
      <c r="F77" s="40"/>
      <c r="G77" s="36">
        <f>C77-D77</f>
        <v>26</v>
      </c>
    </row>
    <row r="78" s="20" customFormat="1" ht="26" customHeight="1" spans="1:7">
      <c r="A78" s="32">
        <v>20808</v>
      </c>
      <c r="B78" s="33" t="s">
        <v>158</v>
      </c>
      <c r="C78" s="34">
        <v>34.7972</v>
      </c>
      <c r="D78" s="34">
        <v>34.7972</v>
      </c>
      <c r="E78" s="40"/>
      <c r="F78" s="34">
        <v>34.7972</v>
      </c>
      <c r="G78" s="36"/>
    </row>
    <row r="79" s="20" customFormat="1" ht="26" customHeight="1" spans="1:7">
      <c r="A79" s="32">
        <v>2080801</v>
      </c>
      <c r="B79" s="33" t="s">
        <v>159</v>
      </c>
      <c r="C79" s="34">
        <v>34.7972</v>
      </c>
      <c r="D79" s="35">
        <f>E79+F79</f>
        <v>34.7972</v>
      </c>
      <c r="E79" s="34"/>
      <c r="F79" s="34">
        <v>34.7972</v>
      </c>
      <c r="G79" s="36">
        <f>C79-D79</f>
        <v>0</v>
      </c>
    </row>
    <row r="80" s="20" customFormat="1" ht="26" customHeight="1" spans="1:7">
      <c r="A80" s="32">
        <v>20810</v>
      </c>
      <c r="B80" s="33" t="s">
        <v>160</v>
      </c>
      <c r="C80" s="34">
        <f>SUM(C81:C83)</f>
        <v>44.092</v>
      </c>
      <c r="D80" s="35"/>
      <c r="E80" s="34"/>
      <c r="F80" s="34"/>
      <c r="G80" s="34">
        <f>SUM(G81:G83)</f>
        <v>44.092</v>
      </c>
    </row>
    <row r="81" s="20" customFormat="1" ht="26" customHeight="1" spans="1:7">
      <c r="A81" s="32">
        <v>2081002</v>
      </c>
      <c r="B81" s="33" t="s">
        <v>161</v>
      </c>
      <c r="C81" s="34">
        <v>21.5</v>
      </c>
      <c r="D81" s="35">
        <f>E81+F81</f>
        <v>0</v>
      </c>
      <c r="E81" s="40"/>
      <c r="F81" s="40"/>
      <c r="G81" s="36">
        <f>C81-D81</f>
        <v>21.5</v>
      </c>
    </row>
    <row r="82" s="20" customFormat="1" ht="26" customHeight="1" spans="1:7">
      <c r="A82" s="32">
        <v>2081004</v>
      </c>
      <c r="B82" s="33" t="s">
        <v>162</v>
      </c>
      <c r="C82" s="34">
        <v>2.192</v>
      </c>
      <c r="D82" s="35">
        <f>E82+F82</f>
        <v>0</v>
      </c>
      <c r="E82" s="40"/>
      <c r="F82" s="40"/>
      <c r="G82" s="36">
        <f>C82-D82</f>
        <v>2.192</v>
      </c>
    </row>
    <row r="83" s="20" customFormat="1" ht="26" customHeight="1" spans="1:7">
      <c r="A83" s="32">
        <v>2081006</v>
      </c>
      <c r="B83" s="33" t="s">
        <v>163</v>
      </c>
      <c r="C83" s="34">
        <v>20.4</v>
      </c>
      <c r="D83" s="35">
        <f>E83+F83</f>
        <v>0</v>
      </c>
      <c r="E83" s="40"/>
      <c r="F83" s="40"/>
      <c r="G83" s="36">
        <f>C83-D83</f>
        <v>20.4</v>
      </c>
    </row>
    <row r="84" s="20" customFormat="1" ht="26" customHeight="1" spans="1:7">
      <c r="A84" s="32">
        <v>20811</v>
      </c>
      <c r="B84" s="33" t="s">
        <v>164</v>
      </c>
      <c r="C84" s="34">
        <v>11.02</v>
      </c>
      <c r="D84" s="35"/>
      <c r="E84" s="40"/>
      <c r="F84" s="40"/>
      <c r="G84" s="34">
        <v>11.02</v>
      </c>
    </row>
    <row r="85" s="20" customFormat="1" ht="26" customHeight="1" spans="1:7">
      <c r="A85" s="32">
        <v>2081199</v>
      </c>
      <c r="B85" s="33" t="s">
        <v>165</v>
      </c>
      <c r="C85" s="34">
        <v>11.02</v>
      </c>
      <c r="D85" s="35">
        <f>E85+F85</f>
        <v>0</v>
      </c>
      <c r="E85" s="40"/>
      <c r="F85" s="40"/>
      <c r="G85" s="36">
        <f>C85-D85</f>
        <v>11.02</v>
      </c>
    </row>
    <row r="86" s="20" customFormat="1" ht="26" customHeight="1" spans="1:7">
      <c r="A86" s="32">
        <v>20820</v>
      </c>
      <c r="B86" s="33" t="s">
        <v>166</v>
      </c>
      <c r="C86" s="34">
        <v>17.45</v>
      </c>
      <c r="D86" s="35"/>
      <c r="E86" s="40"/>
      <c r="F86" s="40"/>
      <c r="G86" s="34">
        <v>17.45</v>
      </c>
    </row>
    <row r="87" s="20" customFormat="1" ht="26" customHeight="1" spans="1:7">
      <c r="A87" s="32">
        <v>2082001</v>
      </c>
      <c r="B87" s="33" t="s">
        <v>167</v>
      </c>
      <c r="C87" s="34">
        <v>17.45</v>
      </c>
      <c r="D87" s="35">
        <f>E87+F87</f>
        <v>0</v>
      </c>
      <c r="E87" s="40"/>
      <c r="F87" s="40"/>
      <c r="G87" s="36">
        <f>C87-D87</f>
        <v>17.45</v>
      </c>
    </row>
    <row r="88" s="20" customFormat="1" ht="26" customHeight="1" spans="1:7">
      <c r="A88" s="32">
        <v>20825</v>
      </c>
      <c r="B88" s="33" t="s">
        <v>168</v>
      </c>
      <c r="C88" s="34">
        <v>51.8</v>
      </c>
      <c r="D88" s="35"/>
      <c r="E88" s="40"/>
      <c r="F88" s="40"/>
      <c r="G88" s="34">
        <v>51.8</v>
      </c>
    </row>
    <row r="89" s="20" customFormat="1" ht="26" customHeight="1" spans="1:7">
      <c r="A89" s="32">
        <v>2082502</v>
      </c>
      <c r="B89" s="33" t="s">
        <v>169</v>
      </c>
      <c r="C89" s="34">
        <v>51.8</v>
      </c>
      <c r="D89" s="35">
        <f>E89+F89</f>
        <v>0</v>
      </c>
      <c r="E89" s="40"/>
      <c r="F89" s="40"/>
      <c r="G89" s="36">
        <f>C89-D89</f>
        <v>51.8</v>
      </c>
    </row>
    <row r="90" s="20" customFormat="1" ht="26" customHeight="1" spans="1:7">
      <c r="A90" s="32">
        <v>20828</v>
      </c>
      <c r="B90" s="33" t="s">
        <v>170</v>
      </c>
      <c r="C90" s="34">
        <f>SUM(C91:C93)</f>
        <v>63.74113</v>
      </c>
      <c r="D90" s="35"/>
      <c r="E90" s="40"/>
      <c r="F90" s="40"/>
      <c r="G90" s="34">
        <f>SUM(G91:G93)</f>
        <v>63.74113</v>
      </c>
    </row>
    <row r="91" s="20" customFormat="1" ht="26" customHeight="1" spans="1:7">
      <c r="A91" s="32">
        <v>2082802</v>
      </c>
      <c r="B91" s="33" t="s">
        <v>100</v>
      </c>
      <c r="C91" s="34">
        <v>0.5</v>
      </c>
      <c r="D91" s="35">
        <f>E91+F91</f>
        <v>0</v>
      </c>
      <c r="E91" s="40"/>
      <c r="F91" s="40"/>
      <c r="G91" s="36">
        <f>C91-D91</f>
        <v>0.5</v>
      </c>
    </row>
    <row r="92" s="20" customFormat="1" ht="26" customHeight="1" spans="1:7">
      <c r="A92" s="32">
        <v>2082804</v>
      </c>
      <c r="B92" s="33" t="s">
        <v>171</v>
      </c>
      <c r="C92" s="34">
        <v>55.8</v>
      </c>
      <c r="D92" s="35">
        <f>E92+F92</f>
        <v>0</v>
      </c>
      <c r="E92" s="40"/>
      <c r="F92" s="40"/>
      <c r="G92" s="36">
        <f>C92-D92</f>
        <v>55.8</v>
      </c>
    </row>
    <row r="93" s="20" customFormat="1" ht="26" customHeight="1" spans="1:7">
      <c r="A93" s="32">
        <v>2082899</v>
      </c>
      <c r="B93" s="33" t="s">
        <v>172</v>
      </c>
      <c r="C93" s="34">
        <v>7.44113</v>
      </c>
      <c r="D93" s="35">
        <f>E93+F93</f>
        <v>0</v>
      </c>
      <c r="E93" s="40"/>
      <c r="F93" s="40"/>
      <c r="G93" s="36">
        <f>C93-D93</f>
        <v>7.44113</v>
      </c>
    </row>
    <row r="94" s="20" customFormat="1" ht="26" customHeight="1" spans="1:7">
      <c r="A94" s="32">
        <v>210</v>
      </c>
      <c r="B94" s="33" t="s">
        <v>173</v>
      </c>
      <c r="C94" s="34">
        <f t="shared" ref="C94:G94" si="8">SUM(C95,C99,C102)</f>
        <v>151.067</v>
      </c>
      <c r="D94" s="34">
        <f t="shared" si="8"/>
        <v>123.33</v>
      </c>
      <c r="E94" s="34">
        <f t="shared" si="8"/>
        <v>123.33</v>
      </c>
      <c r="F94" s="34">
        <f t="shared" si="8"/>
        <v>0</v>
      </c>
      <c r="G94" s="34">
        <f t="shared" si="8"/>
        <v>27.737</v>
      </c>
    </row>
    <row r="95" s="20" customFormat="1" ht="26" customHeight="1" spans="1:7">
      <c r="A95" s="32">
        <v>21004</v>
      </c>
      <c r="B95" s="33" t="s">
        <v>174</v>
      </c>
      <c r="C95" s="34">
        <f>SUM(C96:C98)</f>
        <v>23.472</v>
      </c>
      <c r="D95" s="35"/>
      <c r="E95" s="40"/>
      <c r="F95" s="40"/>
      <c r="G95" s="34">
        <f>SUM(G96:G98)</f>
        <v>23.472</v>
      </c>
    </row>
    <row r="96" s="20" customFormat="1" ht="26" customHeight="1" spans="1:7">
      <c r="A96" s="32">
        <v>2100408</v>
      </c>
      <c r="B96" s="33" t="s">
        <v>175</v>
      </c>
      <c r="C96" s="34">
        <v>0.422</v>
      </c>
      <c r="D96" s="35">
        <f>E96+F96</f>
        <v>0</v>
      </c>
      <c r="E96" s="40"/>
      <c r="F96" s="40"/>
      <c r="G96" s="36">
        <f>C96-D96</f>
        <v>0.422</v>
      </c>
    </row>
    <row r="97" s="20" customFormat="1" ht="26" customHeight="1" spans="1:7">
      <c r="A97" s="32">
        <v>2100409</v>
      </c>
      <c r="B97" s="33" t="s">
        <v>176</v>
      </c>
      <c r="C97" s="34">
        <v>7.05</v>
      </c>
      <c r="D97" s="35">
        <f>E97+F97</f>
        <v>0</v>
      </c>
      <c r="E97" s="40"/>
      <c r="F97" s="40"/>
      <c r="G97" s="36">
        <f>C97-D97</f>
        <v>7.05</v>
      </c>
    </row>
    <row r="98" s="20" customFormat="1" ht="26" customHeight="1" spans="1:7">
      <c r="A98" s="32">
        <v>2100499</v>
      </c>
      <c r="B98" s="33" t="s">
        <v>177</v>
      </c>
      <c r="C98" s="34">
        <v>16</v>
      </c>
      <c r="D98" s="35">
        <f>E98+F98</f>
        <v>0</v>
      </c>
      <c r="E98" s="40"/>
      <c r="F98" s="40"/>
      <c r="G98" s="36">
        <f>C98-D98</f>
        <v>16</v>
      </c>
    </row>
    <row r="99" s="20" customFormat="1" ht="26" customHeight="1" spans="1:7">
      <c r="A99" s="32">
        <v>21011</v>
      </c>
      <c r="B99" s="33" t="s">
        <v>178</v>
      </c>
      <c r="C99" s="34">
        <f>SUM(C100:C101)</f>
        <v>123.33</v>
      </c>
      <c r="D99" s="34">
        <f>SUM(D100:D101)</f>
        <v>123.33</v>
      </c>
      <c r="E99" s="34">
        <f>SUM(E100:E101)</f>
        <v>123.33</v>
      </c>
      <c r="F99" s="40"/>
      <c r="G99" s="34">
        <f>SUM(G100:G101)</f>
        <v>0</v>
      </c>
    </row>
    <row r="100" s="20" customFormat="1" ht="26" customHeight="1" spans="1:7">
      <c r="A100" s="32">
        <v>2101101</v>
      </c>
      <c r="B100" s="33" t="s">
        <v>179</v>
      </c>
      <c r="C100" s="34">
        <v>98.9886</v>
      </c>
      <c r="D100" s="35">
        <f>E100+F100</f>
        <v>98.9886</v>
      </c>
      <c r="E100" s="34">
        <v>98.9886</v>
      </c>
      <c r="F100" s="40"/>
      <c r="G100" s="36">
        <f>C100-D100</f>
        <v>0</v>
      </c>
    </row>
    <row r="101" s="20" customFormat="1" ht="26" customHeight="1" spans="1:7">
      <c r="A101" s="32">
        <v>2101103</v>
      </c>
      <c r="B101" s="33" t="s">
        <v>180</v>
      </c>
      <c r="C101" s="34">
        <v>24.3414</v>
      </c>
      <c r="D101" s="35">
        <f>E101+F101</f>
        <v>24.3414</v>
      </c>
      <c r="E101" s="34">
        <v>24.3414</v>
      </c>
      <c r="F101" s="40"/>
      <c r="G101" s="36">
        <f>C101-D101</f>
        <v>0</v>
      </c>
    </row>
    <row r="102" s="20" customFormat="1" ht="26" customHeight="1" spans="1:7">
      <c r="A102" s="32">
        <v>21015</v>
      </c>
      <c r="B102" s="33" t="s">
        <v>181</v>
      </c>
      <c r="C102" s="34">
        <v>4.265</v>
      </c>
      <c r="D102" s="35"/>
      <c r="E102" s="34"/>
      <c r="F102" s="40"/>
      <c r="G102" s="34">
        <v>4.265</v>
      </c>
    </row>
    <row r="103" s="20" customFormat="1" ht="26" customHeight="1" spans="1:7">
      <c r="A103" s="32">
        <v>2101599</v>
      </c>
      <c r="B103" s="33" t="s">
        <v>182</v>
      </c>
      <c r="C103" s="34">
        <v>4.265</v>
      </c>
      <c r="D103" s="35">
        <f>E103+F103</f>
        <v>0</v>
      </c>
      <c r="E103" s="40"/>
      <c r="F103" s="40"/>
      <c r="G103" s="36">
        <f>C103-D103</f>
        <v>4.265</v>
      </c>
    </row>
    <row r="104" s="20" customFormat="1" ht="26" customHeight="1" spans="1:7">
      <c r="A104" s="32">
        <v>211</v>
      </c>
      <c r="B104" s="33" t="s">
        <v>183</v>
      </c>
      <c r="C104" s="34">
        <f>SUM(C105,C108,C111,C113)</f>
        <v>997.22</v>
      </c>
      <c r="D104" s="35"/>
      <c r="E104" s="40"/>
      <c r="F104" s="40"/>
      <c r="G104" s="36"/>
    </row>
    <row r="105" s="20" customFormat="1" ht="26" customHeight="1" spans="1:7">
      <c r="A105" s="32">
        <v>21103</v>
      </c>
      <c r="B105" s="33" t="s">
        <v>184</v>
      </c>
      <c r="C105" s="34">
        <f>SUM(C106:C107)</f>
        <v>86</v>
      </c>
      <c r="D105" s="35"/>
      <c r="E105" s="40"/>
      <c r="F105" s="40"/>
      <c r="G105" s="34">
        <f>SUM(G106:G107)</f>
        <v>86</v>
      </c>
    </row>
    <row r="106" s="20" customFormat="1" ht="26" customHeight="1" spans="1:7">
      <c r="A106" s="32">
        <v>2110302</v>
      </c>
      <c r="B106" s="33" t="s">
        <v>185</v>
      </c>
      <c r="C106" s="34">
        <v>83</v>
      </c>
      <c r="D106" s="35">
        <f>E106+F106</f>
        <v>0</v>
      </c>
      <c r="E106" s="40"/>
      <c r="F106" s="40"/>
      <c r="G106" s="36">
        <f>C106-D106</f>
        <v>83</v>
      </c>
    </row>
    <row r="107" s="20" customFormat="1" ht="26" customHeight="1" spans="1:7">
      <c r="A107" s="32">
        <v>2110399</v>
      </c>
      <c r="B107" s="33" t="s">
        <v>186</v>
      </c>
      <c r="C107" s="34">
        <v>3</v>
      </c>
      <c r="D107" s="35">
        <f>E107+F107</f>
        <v>0</v>
      </c>
      <c r="E107" s="40"/>
      <c r="F107" s="40"/>
      <c r="G107" s="36">
        <f>C107-D107</f>
        <v>3</v>
      </c>
    </row>
    <row r="108" s="20" customFormat="1" ht="26" customHeight="1" spans="1:7">
      <c r="A108" s="32">
        <v>21104</v>
      </c>
      <c r="B108" s="33" t="s">
        <v>187</v>
      </c>
      <c r="C108" s="34">
        <v>699.22</v>
      </c>
      <c r="D108" s="35"/>
      <c r="E108" s="40"/>
      <c r="F108" s="40"/>
      <c r="G108" s="34">
        <v>699.22</v>
      </c>
    </row>
    <row r="109" s="20" customFormat="1" ht="26" customHeight="1" spans="1:7">
      <c r="A109" s="32">
        <v>2110401</v>
      </c>
      <c r="B109" s="33" t="s">
        <v>188</v>
      </c>
      <c r="C109" s="34">
        <v>400</v>
      </c>
      <c r="D109" s="35">
        <f>E109+F109</f>
        <v>0</v>
      </c>
      <c r="E109" s="40"/>
      <c r="F109" s="40"/>
      <c r="G109" s="36">
        <f>C109-D109</f>
        <v>400</v>
      </c>
    </row>
    <row r="110" s="20" customFormat="1" ht="26" customHeight="1" spans="1:7">
      <c r="A110" s="32">
        <v>2110402</v>
      </c>
      <c r="B110" s="33" t="s">
        <v>189</v>
      </c>
      <c r="C110" s="34">
        <v>299.2186</v>
      </c>
      <c r="D110" s="35">
        <f>E110+F110</f>
        <v>0</v>
      </c>
      <c r="E110" s="40"/>
      <c r="F110" s="40"/>
      <c r="G110" s="36">
        <f>C110-D110</f>
        <v>299.2186</v>
      </c>
    </row>
    <row r="111" s="20" customFormat="1" ht="26" customHeight="1" spans="1:7">
      <c r="A111" s="32">
        <v>21110</v>
      </c>
      <c r="B111" s="33" t="s">
        <v>190</v>
      </c>
      <c r="C111" s="34">
        <v>180</v>
      </c>
      <c r="D111" s="35"/>
      <c r="E111" s="40"/>
      <c r="F111" s="40"/>
      <c r="G111" s="34">
        <v>180</v>
      </c>
    </row>
    <row r="112" s="20" customFormat="1" ht="26" customHeight="1" spans="1:7">
      <c r="A112" s="32">
        <v>2111001</v>
      </c>
      <c r="B112" s="33" t="s">
        <v>190</v>
      </c>
      <c r="C112" s="34">
        <v>180</v>
      </c>
      <c r="D112" s="35">
        <f>E112+F112</f>
        <v>0</v>
      </c>
      <c r="E112" s="40"/>
      <c r="F112" s="40"/>
      <c r="G112" s="36">
        <f>C112-D112</f>
        <v>180</v>
      </c>
    </row>
    <row r="113" s="20" customFormat="1" ht="26" customHeight="1" spans="1:7">
      <c r="A113" s="32">
        <v>21199</v>
      </c>
      <c r="B113" s="33" t="s">
        <v>191</v>
      </c>
      <c r="C113" s="34">
        <v>32</v>
      </c>
      <c r="D113" s="35"/>
      <c r="E113" s="40"/>
      <c r="F113" s="40"/>
      <c r="G113" s="34">
        <v>32</v>
      </c>
    </row>
    <row r="114" s="20" customFormat="1" ht="26" customHeight="1" spans="1:7">
      <c r="A114" s="32">
        <v>2119999</v>
      </c>
      <c r="B114" s="33" t="s">
        <v>191</v>
      </c>
      <c r="C114" s="34">
        <v>32</v>
      </c>
      <c r="D114" s="35">
        <f>E114+F114</f>
        <v>0</v>
      </c>
      <c r="E114" s="40"/>
      <c r="F114" s="40"/>
      <c r="G114" s="36">
        <f>C114-D114</f>
        <v>32</v>
      </c>
    </row>
    <row r="115" s="20" customFormat="1" ht="26" customHeight="1" spans="1:7">
      <c r="A115" s="32">
        <v>212</v>
      </c>
      <c r="B115" s="33" t="s">
        <v>192</v>
      </c>
      <c r="C115" s="34">
        <f>SUM(C116,C118,C120,C122,C124,C126)</f>
        <v>3631.08754</v>
      </c>
      <c r="D115" s="35"/>
      <c r="E115" s="40"/>
      <c r="F115" s="40"/>
      <c r="G115" s="34">
        <f>SUM(G116,G118,G120,G122,G124,G126)</f>
        <v>3631.08754</v>
      </c>
    </row>
    <row r="116" s="20" customFormat="1" ht="26" customHeight="1" spans="1:7">
      <c r="A116" s="32">
        <v>21201</v>
      </c>
      <c r="B116" s="33" t="s">
        <v>193</v>
      </c>
      <c r="C116" s="34">
        <v>293</v>
      </c>
      <c r="D116" s="35"/>
      <c r="E116" s="40"/>
      <c r="F116" s="40"/>
      <c r="G116" s="34">
        <v>293</v>
      </c>
    </row>
    <row r="117" s="20" customFormat="1" ht="26" customHeight="1" spans="1:7">
      <c r="A117" s="32">
        <v>2120199</v>
      </c>
      <c r="B117" s="33" t="s">
        <v>194</v>
      </c>
      <c r="C117" s="34">
        <v>293</v>
      </c>
      <c r="D117" s="35">
        <f>E117+F117</f>
        <v>0</v>
      </c>
      <c r="E117" s="40"/>
      <c r="F117" s="40"/>
      <c r="G117" s="36">
        <f>C117-D117</f>
        <v>293</v>
      </c>
    </row>
    <row r="118" s="20" customFormat="1" ht="26" customHeight="1" spans="1:7">
      <c r="A118" s="32">
        <v>21203</v>
      </c>
      <c r="B118" s="33" t="s">
        <v>195</v>
      </c>
      <c r="C118" s="34">
        <v>671</v>
      </c>
      <c r="D118" s="35"/>
      <c r="E118" s="40"/>
      <c r="F118" s="40"/>
      <c r="G118" s="34">
        <v>671</v>
      </c>
    </row>
    <row r="119" s="20" customFormat="1" ht="26" customHeight="1" spans="1:7">
      <c r="A119" s="32">
        <v>2120399</v>
      </c>
      <c r="B119" s="33" t="s">
        <v>196</v>
      </c>
      <c r="C119" s="34">
        <v>671</v>
      </c>
      <c r="D119" s="35">
        <f>E119+F119</f>
        <v>0</v>
      </c>
      <c r="E119" s="40"/>
      <c r="F119" s="40"/>
      <c r="G119" s="36">
        <f>C119-D119</f>
        <v>671</v>
      </c>
    </row>
    <row r="120" s="20" customFormat="1" ht="26" customHeight="1" spans="1:7">
      <c r="A120" s="32">
        <v>21205</v>
      </c>
      <c r="B120" s="33" t="s">
        <v>197</v>
      </c>
      <c r="C120" s="34">
        <v>511.76</v>
      </c>
      <c r="D120" s="35"/>
      <c r="E120" s="40"/>
      <c r="F120" s="40"/>
      <c r="G120" s="34">
        <v>511.76</v>
      </c>
    </row>
    <row r="121" s="20" customFormat="1" ht="26" customHeight="1" spans="1:7">
      <c r="A121" s="32">
        <v>2120501</v>
      </c>
      <c r="B121" s="33" t="s">
        <v>197</v>
      </c>
      <c r="C121" s="34">
        <v>511.76</v>
      </c>
      <c r="D121" s="35">
        <f>E121+F121</f>
        <v>0</v>
      </c>
      <c r="E121" s="40"/>
      <c r="F121" s="40"/>
      <c r="G121" s="36">
        <f>C121-D121</f>
        <v>511.76</v>
      </c>
    </row>
    <row r="122" s="20" customFormat="1" ht="26" customHeight="1" spans="1:7">
      <c r="A122" s="32">
        <v>21208</v>
      </c>
      <c r="B122" s="33" t="s">
        <v>198</v>
      </c>
      <c r="C122" s="34">
        <v>1711.96834</v>
      </c>
      <c r="D122" s="35"/>
      <c r="E122" s="40"/>
      <c r="F122" s="40"/>
      <c r="G122" s="34">
        <v>1711.96834</v>
      </c>
    </row>
    <row r="123" s="20" customFormat="1" ht="26" customHeight="1" spans="1:7">
      <c r="A123" s="32">
        <v>2120802</v>
      </c>
      <c r="B123" s="33" t="s">
        <v>198</v>
      </c>
      <c r="C123" s="34">
        <v>1711.96834</v>
      </c>
      <c r="D123" s="35">
        <f>E123+F123</f>
        <v>0</v>
      </c>
      <c r="E123" s="40"/>
      <c r="F123" s="40"/>
      <c r="G123" s="36">
        <f>C123-D123</f>
        <v>1711.96834</v>
      </c>
    </row>
    <row r="124" s="20" customFormat="1" ht="26" customHeight="1" spans="1:7">
      <c r="A124" s="32">
        <v>21210</v>
      </c>
      <c r="B124" s="33" t="s">
        <v>198</v>
      </c>
      <c r="C124" s="34">
        <v>129</v>
      </c>
      <c r="D124" s="35"/>
      <c r="E124" s="40"/>
      <c r="F124" s="40"/>
      <c r="G124" s="34">
        <v>129</v>
      </c>
    </row>
    <row r="125" s="20" customFormat="1" ht="26" customHeight="1" spans="1:7">
      <c r="A125" s="32">
        <v>2121002</v>
      </c>
      <c r="B125" s="33" t="s">
        <v>198</v>
      </c>
      <c r="C125" s="34">
        <v>129</v>
      </c>
      <c r="D125" s="35">
        <f>E125+F125</f>
        <v>0</v>
      </c>
      <c r="E125" s="40"/>
      <c r="F125" s="40"/>
      <c r="G125" s="34">
        <v>129</v>
      </c>
    </row>
    <row r="126" s="20" customFormat="1" ht="26" customHeight="1" spans="1:7">
      <c r="A126" s="32">
        <v>21213</v>
      </c>
      <c r="B126" s="33" t="s">
        <v>199</v>
      </c>
      <c r="C126" s="34">
        <v>314.3592</v>
      </c>
      <c r="D126" s="35"/>
      <c r="E126" s="40"/>
      <c r="F126" s="40"/>
      <c r="G126" s="34">
        <v>314.3592</v>
      </c>
    </row>
    <row r="127" s="20" customFormat="1" ht="26" customHeight="1" spans="1:7">
      <c r="A127" s="32">
        <v>2121399</v>
      </c>
      <c r="B127" s="33" t="s">
        <v>199</v>
      </c>
      <c r="C127" s="34">
        <v>314.3592</v>
      </c>
      <c r="D127" s="35">
        <f>E127+F127</f>
        <v>0</v>
      </c>
      <c r="E127" s="40"/>
      <c r="F127" s="40"/>
      <c r="G127" s="36">
        <f>C127-D127</f>
        <v>314.3592</v>
      </c>
    </row>
    <row r="128" s="20" customFormat="1" ht="26" customHeight="1" spans="1:7">
      <c r="A128" s="32">
        <v>213</v>
      </c>
      <c r="B128" s="33" t="s">
        <v>200</v>
      </c>
      <c r="C128" s="34">
        <f>SUM(C129,C136,C138,C145,C147,C151)</f>
        <v>5636.897774</v>
      </c>
      <c r="D128" s="34">
        <f t="shared" ref="C128:G128" si="9">SUM(D129,D136,D138,D145,D147,D151)</f>
        <v>533.6</v>
      </c>
      <c r="E128" s="34">
        <f t="shared" si="9"/>
        <v>533.6</v>
      </c>
      <c r="F128" s="34">
        <f t="shared" si="9"/>
        <v>0</v>
      </c>
      <c r="G128" s="34">
        <f t="shared" si="9"/>
        <v>5103.297774</v>
      </c>
    </row>
    <row r="129" s="20" customFormat="1" ht="26" customHeight="1" spans="1:7">
      <c r="A129" s="32">
        <v>21301</v>
      </c>
      <c r="B129" s="33" t="s">
        <v>201</v>
      </c>
      <c r="C129" s="34">
        <f>SUM(C130:C135)</f>
        <v>3416.49544</v>
      </c>
      <c r="D129" s="34">
        <f t="shared" ref="C129:G129" si="10">SUM(D130:D135)</f>
        <v>0</v>
      </c>
      <c r="E129" s="34">
        <f t="shared" si="10"/>
        <v>0</v>
      </c>
      <c r="F129" s="34">
        <f t="shared" si="10"/>
        <v>0</v>
      </c>
      <c r="G129" s="34">
        <f t="shared" si="10"/>
        <v>3416.49544</v>
      </c>
    </row>
    <row r="130" s="20" customFormat="1" ht="26" customHeight="1" spans="1:7">
      <c r="A130" s="32">
        <v>2130108</v>
      </c>
      <c r="B130" s="33" t="s">
        <v>202</v>
      </c>
      <c r="C130" s="34">
        <v>50.6184</v>
      </c>
      <c r="D130" s="35">
        <f>E130+F130</f>
        <v>0</v>
      </c>
      <c r="E130" s="40"/>
      <c r="F130" s="40"/>
      <c r="G130" s="36">
        <f>C130-D130</f>
        <v>50.6184</v>
      </c>
    </row>
    <row r="131" s="20" customFormat="1" ht="26" customHeight="1" spans="1:7">
      <c r="A131" s="32">
        <v>2130122</v>
      </c>
      <c r="B131" s="33" t="s">
        <v>203</v>
      </c>
      <c r="C131" s="34">
        <v>112.9903</v>
      </c>
      <c r="D131" s="35">
        <f>E131+F131</f>
        <v>0</v>
      </c>
      <c r="E131" s="40"/>
      <c r="F131" s="40"/>
      <c r="G131" s="36">
        <f>C131-D131</f>
        <v>112.9903</v>
      </c>
    </row>
    <row r="132" s="20" customFormat="1" ht="26" customHeight="1" spans="1:7">
      <c r="A132" s="32">
        <v>2130124</v>
      </c>
      <c r="B132" s="33" t="s">
        <v>204</v>
      </c>
      <c r="C132" s="34">
        <v>155.7</v>
      </c>
      <c r="D132" s="35">
        <f>E132+F132</f>
        <v>0</v>
      </c>
      <c r="E132" s="40"/>
      <c r="F132" s="40"/>
      <c r="G132" s="36">
        <f>C132-D132</f>
        <v>155.7</v>
      </c>
    </row>
    <row r="133" s="20" customFormat="1" ht="26" customHeight="1" spans="1:7">
      <c r="A133" s="32">
        <v>2130126</v>
      </c>
      <c r="B133" s="33" t="s">
        <v>205</v>
      </c>
      <c r="C133" s="34">
        <v>345.98</v>
      </c>
      <c r="D133" s="35">
        <f>E133+F133</f>
        <v>0</v>
      </c>
      <c r="E133" s="40"/>
      <c r="F133" s="40"/>
      <c r="G133" s="36">
        <f>C133-D133</f>
        <v>345.98</v>
      </c>
    </row>
    <row r="134" s="20" customFormat="1" ht="26" customHeight="1" spans="1:7">
      <c r="A134" s="32">
        <v>2130142</v>
      </c>
      <c r="B134" s="33" t="s">
        <v>206</v>
      </c>
      <c r="C134" s="34">
        <v>710.32</v>
      </c>
      <c r="D134" s="35">
        <f>E134+F134</f>
        <v>0</v>
      </c>
      <c r="E134" s="40"/>
      <c r="F134" s="40"/>
      <c r="G134" s="36">
        <f>C134-D134</f>
        <v>710.32</v>
      </c>
    </row>
    <row r="135" s="20" customFormat="1" ht="26" customHeight="1" spans="1:7">
      <c r="A135" s="32">
        <v>2130199</v>
      </c>
      <c r="B135" s="33" t="s">
        <v>207</v>
      </c>
      <c r="C135" s="34">
        <v>2040.88674</v>
      </c>
      <c r="D135" s="35">
        <f>E135+F135</f>
        <v>0</v>
      </c>
      <c r="E135" s="40"/>
      <c r="F135" s="40"/>
      <c r="G135" s="36">
        <f>C135-D135</f>
        <v>2040.88674</v>
      </c>
    </row>
    <row r="136" s="20" customFormat="1" ht="26" customHeight="1" spans="1:7">
      <c r="A136" s="32">
        <v>21302</v>
      </c>
      <c r="B136" s="33" t="s">
        <v>208</v>
      </c>
      <c r="C136" s="34">
        <v>10</v>
      </c>
      <c r="D136" s="35"/>
      <c r="E136" s="40"/>
      <c r="F136" s="40"/>
      <c r="G136" s="34">
        <v>10</v>
      </c>
    </row>
    <row r="137" s="20" customFormat="1" ht="26" customHeight="1" spans="1:7">
      <c r="A137" s="32">
        <v>2130207</v>
      </c>
      <c r="B137" s="33" t="s">
        <v>209</v>
      </c>
      <c r="C137" s="34">
        <v>10</v>
      </c>
      <c r="D137" s="35">
        <f>E137+F137</f>
        <v>0</v>
      </c>
      <c r="E137" s="40"/>
      <c r="F137" s="40"/>
      <c r="G137" s="36">
        <f>C137-D137</f>
        <v>10</v>
      </c>
    </row>
    <row r="138" s="20" customFormat="1" ht="26" customHeight="1" spans="1:7">
      <c r="A138" s="32">
        <v>21303</v>
      </c>
      <c r="B138" s="33" t="s">
        <v>210</v>
      </c>
      <c r="C138" s="34">
        <f>SUM(C139:C144)</f>
        <v>399.234734</v>
      </c>
      <c r="D138" s="35"/>
      <c r="E138" s="40"/>
      <c r="F138" s="40"/>
      <c r="G138" s="34">
        <f>SUM(G139:G144)</f>
        <v>399.234734</v>
      </c>
    </row>
    <row r="139" s="20" customFormat="1" ht="26" customHeight="1" spans="1:7">
      <c r="A139" s="32">
        <v>2130305</v>
      </c>
      <c r="B139" s="33" t="s">
        <v>211</v>
      </c>
      <c r="C139" s="34">
        <v>15</v>
      </c>
      <c r="D139" s="35">
        <f>E139+F139</f>
        <v>0</v>
      </c>
      <c r="E139" s="40"/>
      <c r="F139" s="40"/>
      <c r="G139" s="36">
        <f>C139-D139</f>
        <v>15</v>
      </c>
    </row>
    <row r="140" s="20" customFormat="1" ht="26" customHeight="1" spans="1:7">
      <c r="A140" s="32">
        <v>2130306</v>
      </c>
      <c r="B140" s="33" t="s">
        <v>212</v>
      </c>
      <c r="C140" s="34">
        <v>10</v>
      </c>
      <c r="D140" s="35">
        <f>E140+F140</f>
        <v>0</v>
      </c>
      <c r="E140" s="40"/>
      <c r="F140" s="40"/>
      <c r="G140" s="36">
        <f>C140-D140</f>
        <v>10</v>
      </c>
    </row>
    <row r="141" s="20" customFormat="1" ht="26" customHeight="1" spans="1:7">
      <c r="A141" s="32">
        <v>2130311</v>
      </c>
      <c r="B141" s="33" t="s">
        <v>213</v>
      </c>
      <c r="C141" s="34">
        <v>2.5</v>
      </c>
      <c r="D141" s="35">
        <f>E141+F141</f>
        <v>0</v>
      </c>
      <c r="E141" s="40"/>
      <c r="F141" s="40"/>
      <c r="G141" s="36">
        <f>C141-D141</f>
        <v>2.5</v>
      </c>
    </row>
    <row r="142" s="20" customFormat="1" ht="26" customHeight="1" spans="1:7">
      <c r="A142" s="32">
        <v>2130314</v>
      </c>
      <c r="B142" s="33" t="s">
        <v>214</v>
      </c>
      <c r="C142" s="34">
        <v>66.234734</v>
      </c>
      <c r="D142" s="35">
        <f>E142+F142</f>
        <v>0</v>
      </c>
      <c r="E142" s="40"/>
      <c r="F142" s="40"/>
      <c r="G142" s="36">
        <f>C142-D142</f>
        <v>66.234734</v>
      </c>
    </row>
    <row r="143" s="20" customFormat="1" ht="26" customHeight="1" spans="1:7">
      <c r="A143" s="32">
        <v>2130316</v>
      </c>
      <c r="B143" s="33" t="s">
        <v>215</v>
      </c>
      <c r="C143" s="34">
        <v>19.5</v>
      </c>
      <c r="D143" s="35">
        <f>E143+F143</f>
        <v>0</v>
      </c>
      <c r="E143" s="40"/>
      <c r="F143" s="40"/>
      <c r="G143" s="36">
        <f>C143-D143</f>
        <v>19.5</v>
      </c>
    </row>
    <row r="144" s="20" customFormat="1" ht="26" customHeight="1" spans="1:7">
      <c r="A144" s="32">
        <v>2130399</v>
      </c>
      <c r="B144" s="33" t="s">
        <v>216</v>
      </c>
      <c r="C144" s="34">
        <v>286</v>
      </c>
      <c r="D144" s="35">
        <f>E144+F144</f>
        <v>0</v>
      </c>
      <c r="E144" s="40"/>
      <c r="F144" s="40"/>
      <c r="G144" s="36">
        <f>C144-D144</f>
        <v>286</v>
      </c>
    </row>
    <row r="145" s="20" customFormat="1" ht="26" customHeight="1" spans="1:7">
      <c r="A145" s="32">
        <v>21305</v>
      </c>
      <c r="B145" s="33" t="s">
        <v>217</v>
      </c>
      <c r="C145" s="34">
        <v>351.65</v>
      </c>
      <c r="D145" s="35"/>
      <c r="E145" s="40"/>
      <c r="F145" s="40"/>
      <c r="G145" s="34">
        <v>351.65</v>
      </c>
    </row>
    <row r="146" s="20" customFormat="1" ht="26" customHeight="1" spans="1:7">
      <c r="A146" s="32">
        <v>2130599</v>
      </c>
      <c r="B146" s="33" t="s">
        <v>218</v>
      </c>
      <c r="C146" s="34">
        <v>351.65</v>
      </c>
      <c r="D146" s="35">
        <f>E146+F146</f>
        <v>0</v>
      </c>
      <c r="E146" s="40"/>
      <c r="F146" s="40"/>
      <c r="G146" s="36">
        <f>C146-D146</f>
        <v>351.65</v>
      </c>
    </row>
    <row r="147" s="20" customFormat="1" ht="26" customHeight="1" spans="1:7">
      <c r="A147" s="32">
        <v>21307</v>
      </c>
      <c r="B147" s="33" t="s">
        <v>219</v>
      </c>
      <c r="C147" s="34">
        <f>SUM(C148:C150)</f>
        <v>983.2776</v>
      </c>
      <c r="D147" s="34">
        <f>SUM(D148:D150)</f>
        <v>533.6</v>
      </c>
      <c r="E147" s="34">
        <f>SUM(E148:E150)</f>
        <v>533.6</v>
      </c>
      <c r="F147" s="40"/>
      <c r="G147" s="34">
        <f>SUM(G148:G150)</f>
        <v>449.6776</v>
      </c>
    </row>
    <row r="148" s="20" customFormat="1" ht="26" customHeight="1" spans="1:7">
      <c r="A148" s="32">
        <v>2130701</v>
      </c>
      <c r="B148" s="33" t="s">
        <v>220</v>
      </c>
      <c r="C148" s="34">
        <v>94.658</v>
      </c>
      <c r="D148" s="35">
        <f>E148+F148</f>
        <v>0</v>
      </c>
      <c r="E148" s="40"/>
      <c r="F148" s="40"/>
      <c r="G148" s="36">
        <f>C148-D148</f>
        <v>94.658</v>
      </c>
    </row>
    <row r="149" s="20" customFormat="1" ht="26" customHeight="1" spans="1:7">
      <c r="A149" s="32">
        <v>2130705</v>
      </c>
      <c r="B149" s="33" t="s">
        <v>221</v>
      </c>
      <c r="C149" s="34">
        <v>875.6196</v>
      </c>
      <c r="D149" s="35">
        <f>E149+F149</f>
        <v>533.6</v>
      </c>
      <c r="E149" s="40">
        <v>533.6</v>
      </c>
      <c r="F149" s="40"/>
      <c r="G149" s="36">
        <f>C149-D149</f>
        <v>342.0196</v>
      </c>
    </row>
    <row r="150" s="20" customFormat="1" ht="26" customHeight="1" spans="1:7">
      <c r="A150" s="32">
        <v>2130706</v>
      </c>
      <c r="B150" s="33" t="s">
        <v>222</v>
      </c>
      <c r="C150" s="34">
        <v>13</v>
      </c>
      <c r="D150" s="35">
        <f>E150+F150</f>
        <v>0</v>
      </c>
      <c r="E150" s="40"/>
      <c r="F150" s="40"/>
      <c r="G150" s="36">
        <f>C150-D150</f>
        <v>13</v>
      </c>
    </row>
    <row r="151" s="20" customFormat="1" ht="26" customHeight="1" spans="1:7">
      <c r="A151" s="32">
        <v>21399</v>
      </c>
      <c r="B151" s="33" t="s">
        <v>223</v>
      </c>
      <c r="C151" s="34">
        <v>476.24</v>
      </c>
      <c r="D151" s="35"/>
      <c r="E151" s="40"/>
      <c r="F151" s="40"/>
      <c r="G151" s="34">
        <v>476.24</v>
      </c>
    </row>
    <row r="152" s="20" customFormat="1" ht="26" customHeight="1" spans="1:7">
      <c r="A152" s="32">
        <v>2139999</v>
      </c>
      <c r="B152" s="33" t="s">
        <v>223</v>
      </c>
      <c r="C152" s="34">
        <v>476.24</v>
      </c>
      <c r="D152" s="35">
        <f>E152+F152</f>
        <v>0</v>
      </c>
      <c r="E152" s="40"/>
      <c r="F152" s="40"/>
      <c r="G152" s="36">
        <v>476.24</v>
      </c>
    </row>
    <row r="153" s="20" customFormat="1" ht="26" customHeight="1" spans="1:7">
      <c r="A153" s="32">
        <v>214</v>
      </c>
      <c r="B153" s="33" t="s">
        <v>224</v>
      </c>
      <c r="C153" s="34">
        <v>5</v>
      </c>
      <c r="D153" s="35"/>
      <c r="E153" s="40"/>
      <c r="F153" s="40"/>
      <c r="G153" s="34">
        <v>5</v>
      </c>
    </row>
    <row r="154" s="20" customFormat="1" ht="26" customHeight="1" spans="1:7">
      <c r="A154" s="32">
        <v>21401</v>
      </c>
      <c r="B154" s="33" t="s">
        <v>225</v>
      </c>
      <c r="C154" s="34">
        <v>5</v>
      </c>
      <c r="D154" s="35"/>
      <c r="E154" s="40"/>
      <c r="F154" s="40"/>
      <c r="G154" s="34">
        <v>5</v>
      </c>
    </row>
    <row r="155" s="20" customFormat="1" ht="26" customHeight="1" spans="1:7">
      <c r="A155" s="32">
        <v>2140104</v>
      </c>
      <c r="B155" s="33" t="s">
        <v>226</v>
      </c>
      <c r="C155" s="34">
        <v>5</v>
      </c>
      <c r="D155" s="35">
        <f>E155+F155</f>
        <v>0</v>
      </c>
      <c r="E155" s="40"/>
      <c r="F155" s="40"/>
      <c r="G155" s="36">
        <f>C155-D155</f>
        <v>5</v>
      </c>
    </row>
    <row r="156" s="20" customFormat="1" ht="26" customHeight="1" spans="1:7">
      <c r="A156" s="32">
        <v>215</v>
      </c>
      <c r="B156" s="33" t="s">
        <v>227</v>
      </c>
      <c r="C156" s="34">
        <v>46.2</v>
      </c>
      <c r="D156" s="35"/>
      <c r="E156" s="40"/>
      <c r="F156" s="40"/>
      <c r="G156" s="34">
        <v>46.2</v>
      </c>
    </row>
    <row r="157" s="20" customFormat="1" ht="26" customHeight="1" spans="1:7">
      <c r="A157" s="32">
        <v>21505</v>
      </c>
      <c r="B157" s="33" t="s">
        <v>228</v>
      </c>
      <c r="C157" s="34">
        <v>46.2</v>
      </c>
      <c r="D157" s="35"/>
      <c r="E157" s="40"/>
      <c r="F157" s="40"/>
      <c r="G157" s="34">
        <v>46.2</v>
      </c>
    </row>
    <row r="158" s="20" customFormat="1" ht="26" customHeight="1" spans="1:7">
      <c r="A158" s="32">
        <v>2150502</v>
      </c>
      <c r="B158" s="33" t="s">
        <v>100</v>
      </c>
      <c r="C158" s="34">
        <v>46.2</v>
      </c>
      <c r="D158" s="35">
        <f t="shared" ref="D158:D163" si="11">E158+F158</f>
        <v>0</v>
      </c>
      <c r="E158" s="40"/>
      <c r="F158" s="40"/>
      <c r="G158" s="36">
        <f t="shared" ref="G158:G163" si="12">C158-D158</f>
        <v>46.2</v>
      </c>
    </row>
    <row r="159" s="20" customFormat="1" ht="26" customHeight="1" spans="1:7">
      <c r="A159" s="32">
        <v>216</v>
      </c>
      <c r="B159" s="33" t="s">
        <v>229</v>
      </c>
      <c r="C159" s="34">
        <v>1.2</v>
      </c>
      <c r="D159" s="35"/>
      <c r="E159" s="40"/>
      <c r="F159" s="40"/>
      <c r="G159" s="34">
        <v>1.2</v>
      </c>
    </row>
    <row r="160" s="20" customFormat="1" ht="26" customHeight="1" spans="1:7">
      <c r="A160" s="32">
        <v>21602</v>
      </c>
      <c r="B160" s="33" t="s">
        <v>230</v>
      </c>
      <c r="C160" s="34">
        <v>1.2</v>
      </c>
      <c r="D160" s="35"/>
      <c r="E160" s="40"/>
      <c r="F160" s="40"/>
      <c r="G160" s="34">
        <v>1.2</v>
      </c>
    </row>
    <row r="161" s="20" customFormat="1" ht="26" customHeight="1" spans="1:7">
      <c r="A161" s="32">
        <v>2160299</v>
      </c>
      <c r="B161" s="33" t="s">
        <v>231</v>
      </c>
      <c r="C161" s="34">
        <v>1.2</v>
      </c>
      <c r="D161" s="35">
        <f t="shared" si="11"/>
        <v>0</v>
      </c>
      <c r="E161" s="40"/>
      <c r="F161" s="40"/>
      <c r="G161" s="36">
        <f t="shared" si="12"/>
        <v>1.2</v>
      </c>
    </row>
    <row r="162" s="20" customFormat="1" ht="26" customHeight="1" spans="1:7">
      <c r="A162" s="32">
        <v>221</v>
      </c>
      <c r="B162" s="33" t="s">
        <v>232</v>
      </c>
      <c r="C162" s="34">
        <v>229.72</v>
      </c>
      <c r="D162" s="35">
        <f t="shared" si="11"/>
        <v>229.72</v>
      </c>
      <c r="E162" s="34">
        <v>229.72</v>
      </c>
      <c r="F162" s="40"/>
      <c r="G162" s="36">
        <f t="shared" si="12"/>
        <v>0</v>
      </c>
    </row>
    <row r="163" s="20" customFormat="1" ht="26" customHeight="1" spans="1:7">
      <c r="A163" s="32">
        <v>22102</v>
      </c>
      <c r="B163" s="33" t="s">
        <v>233</v>
      </c>
      <c r="C163" s="34">
        <v>229.72</v>
      </c>
      <c r="D163" s="35">
        <f t="shared" si="11"/>
        <v>229.72</v>
      </c>
      <c r="E163" s="34">
        <v>229.72</v>
      </c>
      <c r="F163" s="40"/>
      <c r="G163" s="36">
        <f t="shared" si="12"/>
        <v>0</v>
      </c>
    </row>
    <row r="164" s="20" customFormat="1" ht="26" customHeight="1" spans="1:7">
      <c r="A164" s="32">
        <v>2210201</v>
      </c>
      <c r="B164" s="33" t="s">
        <v>234</v>
      </c>
      <c r="C164" s="34">
        <v>229.72</v>
      </c>
      <c r="D164" s="35">
        <f>E164+F164</f>
        <v>229.72</v>
      </c>
      <c r="E164" s="34">
        <v>229.72</v>
      </c>
      <c r="F164" s="40"/>
      <c r="G164" s="36">
        <f t="shared" ref="G164:G166" si="13">C164-D164</f>
        <v>0</v>
      </c>
    </row>
    <row r="165" s="20" customFormat="1" ht="26" customHeight="1" spans="1:7">
      <c r="A165" s="32">
        <v>224</v>
      </c>
      <c r="B165" s="33" t="s">
        <v>235</v>
      </c>
      <c r="C165" s="34">
        <v>4</v>
      </c>
      <c r="D165" s="35"/>
      <c r="E165" s="34"/>
      <c r="F165" s="40"/>
      <c r="G165" s="36">
        <f t="shared" si="13"/>
        <v>4</v>
      </c>
    </row>
    <row r="166" s="20" customFormat="1" ht="26" customHeight="1" spans="1:7">
      <c r="A166" s="32">
        <v>22401</v>
      </c>
      <c r="B166" s="33" t="s">
        <v>236</v>
      </c>
      <c r="C166" s="34">
        <v>4</v>
      </c>
      <c r="D166" s="35"/>
      <c r="E166" s="34"/>
      <c r="F166" s="40"/>
      <c r="G166" s="36">
        <f t="shared" si="13"/>
        <v>4</v>
      </c>
    </row>
    <row r="167" s="20" customFormat="1" ht="26" customHeight="1" spans="1:7">
      <c r="A167" s="32">
        <v>2240104</v>
      </c>
      <c r="B167" s="33" t="s">
        <v>237</v>
      </c>
      <c r="C167" s="34">
        <v>4</v>
      </c>
      <c r="D167" s="35">
        <f>E167+F167</f>
        <v>0</v>
      </c>
      <c r="E167" s="40"/>
      <c r="F167" s="40"/>
      <c r="G167" s="36">
        <f>C167-D167</f>
        <v>4</v>
      </c>
    </row>
    <row r="168" s="20" customFormat="1" ht="26" customHeight="1" spans="1:7">
      <c r="A168" s="32">
        <v>229</v>
      </c>
      <c r="B168" s="33" t="s">
        <v>238</v>
      </c>
      <c r="C168" s="34">
        <v>138.250765</v>
      </c>
      <c r="D168" s="35"/>
      <c r="E168" s="40"/>
      <c r="F168" s="40"/>
      <c r="G168" s="34">
        <v>138.250765</v>
      </c>
    </row>
    <row r="169" s="20" customFormat="1" ht="26" customHeight="1" spans="1:7">
      <c r="A169" s="32">
        <v>22960</v>
      </c>
      <c r="B169" s="33" t="s">
        <v>238</v>
      </c>
      <c r="C169" s="34">
        <v>138.250765</v>
      </c>
      <c r="D169" s="35"/>
      <c r="E169" s="40"/>
      <c r="F169" s="40"/>
      <c r="G169" s="34">
        <v>138.250765</v>
      </c>
    </row>
    <row r="170" s="20" customFormat="1" ht="26" customHeight="1" spans="1:7">
      <c r="A170" s="32">
        <v>2296002</v>
      </c>
      <c r="B170" s="33" t="s">
        <v>239</v>
      </c>
      <c r="C170" s="34">
        <v>137.250765</v>
      </c>
      <c r="D170" s="35">
        <f>E170+F170</f>
        <v>0</v>
      </c>
      <c r="E170" s="40"/>
      <c r="F170" s="40"/>
      <c r="G170" s="36">
        <f>C170-D170</f>
        <v>137.250765</v>
      </c>
    </row>
    <row r="171" s="20" customFormat="1" ht="26" customHeight="1" spans="1:7">
      <c r="A171" s="32">
        <v>2296003</v>
      </c>
      <c r="B171" s="33" t="s">
        <v>240</v>
      </c>
      <c r="C171" s="34">
        <v>1</v>
      </c>
      <c r="D171" s="35">
        <f>E171+F171</f>
        <v>0</v>
      </c>
      <c r="E171" s="40"/>
      <c r="F171" s="40"/>
      <c r="G171" s="36">
        <f>C171-D171</f>
        <v>1</v>
      </c>
    </row>
    <row r="172" ht="18" customHeight="1" spans="1:7">
      <c r="A172" s="41" t="s">
        <v>62</v>
      </c>
      <c r="B172" s="41"/>
      <c r="C172" s="42">
        <f>SUM(C7,C44,C47,C52,C55,C63,C94,C104,C115,C128,C153,C156,C159,C162,C165,C168)</f>
        <v>15645.635563</v>
      </c>
      <c r="D172" s="42">
        <f t="shared" ref="D172:G172" si="14">SUM(D7,D44,D47,D52,D55,D63,D94,D104,D115,D128,D153,D156,D159,D162,D165,D168)</f>
        <v>3529.665193</v>
      </c>
      <c r="E172" s="42">
        <f t="shared" si="14"/>
        <v>3362.099433</v>
      </c>
      <c r="F172" s="42">
        <f t="shared" si="14"/>
        <v>167.56576</v>
      </c>
      <c r="G172" s="42">
        <f t="shared" si="14"/>
        <v>11118.75037</v>
      </c>
    </row>
  </sheetData>
  <autoFilter ref="A5:G172">
    <extLst/>
  </autoFilter>
  <mergeCells count="6">
    <mergeCell ref="A2:G2"/>
    <mergeCell ref="A3:G3"/>
    <mergeCell ref="A4:G4"/>
    <mergeCell ref="D5:F5"/>
    <mergeCell ref="A172:B172"/>
    <mergeCell ref="G5:G6"/>
  </mergeCells>
  <printOptions horizontalCentered="1"/>
  <pageMargins left="0.0777777777777778" right="0.0777777777777778" top="0.388888888888889" bottom="0.0777777777777778" header="0" footer="0"/>
  <pageSetup paperSize="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4"/>
  <sheetViews>
    <sheetView tabSelected="1" topLeftCell="A8" workbookViewId="0">
      <selection activeCell="C34" sqref="C34:E34"/>
    </sheetView>
  </sheetViews>
  <sheetFormatPr defaultColWidth="10" defaultRowHeight="13.5" outlineLevelCol="4"/>
  <cols>
    <col min="1" max="1" width="15.3333333333333" customWidth="1"/>
    <col min="2" max="2" width="24.9666666666667" customWidth="1"/>
    <col min="3" max="3" width="15.8833333333333" customWidth="1"/>
    <col min="4" max="4" width="16.5583333333333" customWidth="1"/>
    <col min="5" max="5" width="18.05" customWidth="1"/>
    <col min="6" max="6" width="9.76666666666667" customWidth="1"/>
  </cols>
  <sheetData>
    <row r="1" ht="18.95" customHeight="1" spans="1:5">
      <c r="A1" s="1"/>
      <c r="B1" s="1"/>
      <c r="C1" s="1"/>
      <c r="D1" s="1"/>
      <c r="E1" s="1"/>
    </row>
    <row r="2" ht="40.5" customHeight="1" spans="1:5">
      <c r="A2" s="2" t="s">
        <v>241</v>
      </c>
      <c r="B2" s="2"/>
      <c r="C2" s="2"/>
      <c r="D2" s="2"/>
      <c r="E2" s="2"/>
    </row>
    <row r="3" ht="29.3" customHeight="1" spans="1:5">
      <c r="A3" s="3" t="s">
        <v>76</v>
      </c>
      <c r="B3" s="3"/>
      <c r="C3" s="3"/>
      <c r="D3" s="3"/>
      <c r="E3" s="3"/>
    </row>
    <row r="4" ht="16.35" customHeight="1" spans="1:5">
      <c r="A4" s="4" t="s">
        <v>2</v>
      </c>
      <c r="B4" s="4"/>
      <c r="C4" s="4"/>
      <c r="D4" s="4"/>
      <c r="E4" s="4"/>
    </row>
    <row r="5" ht="38.8" customHeight="1" spans="1:5">
      <c r="A5" s="5" t="s">
        <v>242</v>
      </c>
      <c r="B5" s="5"/>
      <c r="C5" s="5" t="s">
        <v>243</v>
      </c>
      <c r="D5" s="5"/>
      <c r="E5" s="5"/>
    </row>
    <row r="6" ht="22.8" customHeight="1" spans="1:5">
      <c r="A6" s="15" t="s">
        <v>95</v>
      </c>
      <c r="B6" s="15" t="s">
        <v>96</v>
      </c>
      <c r="C6" s="15" t="s">
        <v>62</v>
      </c>
      <c r="D6" s="15" t="s">
        <v>97</v>
      </c>
      <c r="E6" s="15" t="s">
        <v>80</v>
      </c>
    </row>
    <row r="7" ht="22.8" customHeight="1" spans="1:5">
      <c r="A7" s="6">
        <v>301</v>
      </c>
      <c r="B7" s="7" t="s">
        <v>244</v>
      </c>
      <c r="C7" s="15">
        <f>SUM(C8:C18)</f>
        <v>3102.1</v>
      </c>
      <c r="D7" s="15">
        <f>SUM(D8:D18)</f>
        <v>3102.1</v>
      </c>
      <c r="E7" s="15">
        <v>0</v>
      </c>
    </row>
    <row r="8" ht="26.45" customHeight="1" spans="1:5">
      <c r="A8" s="16">
        <v>30101</v>
      </c>
      <c r="B8" s="17" t="s">
        <v>245</v>
      </c>
      <c r="C8" s="18">
        <f>D8+E8</f>
        <v>872.52</v>
      </c>
      <c r="D8" s="18">
        <v>872.52</v>
      </c>
      <c r="E8" s="18"/>
    </row>
    <row r="9" ht="26.45" customHeight="1" spans="1:5">
      <c r="A9" s="16">
        <v>30102</v>
      </c>
      <c r="B9" s="17" t="s">
        <v>246</v>
      </c>
      <c r="C9" s="18">
        <f>D9+E9</f>
        <v>331.88</v>
      </c>
      <c r="D9" s="8">
        <v>331.88</v>
      </c>
      <c r="E9" s="8"/>
    </row>
    <row r="10" ht="26.45" customHeight="1" spans="1:5">
      <c r="A10" s="16">
        <v>30103</v>
      </c>
      <c r="B10" s="11" t="s">
        <v>247</v>
      </c>
      <c r="C10" s="18">
        <v>870.56</v>
      </c>
      <c r="D10" s="18">
        <v>870.56</v>
      </c>
      <c r="E10" s="8"/>
    </row>
    <row r="11" ht="26.45" customHeight="1" spans="1:5">
      <c r="A11" s="16">
        <v>30107</v>
      </c>
      <c r="B11" s="11" t="s">
        <v>248</v>
      </c>
      <c r="C11" s="18">
        <f>D11+E11</f>
        <v>181.44</v>
      </c>
      <c r="D11" s="8">
        <v>181.44</v>
      </c>
      <c r="E11" s="8"/>
    </row>
    <row r="12" ht="26.45" customHeight="1" spans="1:5">
      <c r="A12" s="16">
        <v>30108</v>
      </c>
      <c r="B12" s="11" t="s">
        <v>249</v>
      </c>
      <c r="C12" s="18">
        <f>D12+E12</f>
        <v>133</v>
      </c>
      <c r="D12" s="8">
        <v>133</v>
      </c>
      <c r="E12" s="8"/>
    </row>
    <row r="13" ht="26.45" customHeight="1" spans="1:5">
      <c r="A13" s="16">
        <v>30109</v>
      </c>
      <c r="B13" s="11" t="s">
        <v>250</v>
      </c>
      <c r="C13" s="18">
        <f>D13+E13</f>
        <v>85</v>
      </c>
      <c r="D13" s="8">
        <v>85</v>
      </c>
      <c r="E13" s="8"/>
    </row>
    <row r="14" ht="26.45" customHeight="1" spans="1:5">
      <c r="A14" s="16">
        <v>30110</v>
      </c>
      <c r="B14" s="11" t="s">
        <v>251</v>
      </c>
      <c r="C14" s="18">
        <f>D14+E14</f>
        <v>58</v>
      </c>
      <c r="D14" s="8">
        <v>58</v>
      </c>
      <c r="E14" s="8"/>
    </row>
    <row r="15" ht="26.45" customHeight="1" spans="1:5">
      <c r="A15" s="16">
        <v>30111</v>
      </c>
      <c r="B15" s="11" t="s">
        <v>252</v>
      </c>
      <c r="C15" s="18">
        <f>D15+E15</f>
        <v>25</v>
      </c>
      <c r="D15" s="8">
        <v>25</v>
      </c>
      <c r="E15" s="8"/>
    </row>
    <row r="16" ht="26.45" customHeight="1" spans="1:5">
      <c r="A16" s="16">
        <v>30112</v>
      </c>
      <c r="B16" s="11" t="s">
        <v>253</v>
      </c>
      <c r="C16" s="18">
        <f>D16+E16</f>
        <v>8.7</v>
      </c>
      <c r="D16" s="8">
        <v>8.7</v>
      </c>
      <c r="E16" s="8"/>
    </row>
    <row r="17" ht="26.45" customHeight="1" spans="1:5">
      <c r="A17" s="16">
        <v>30113</v>
      </c>
      <c r="B17" s="11" t="s">
        <v>234</v>
      </c>
      <c r="C17" s="18">
        <f>D17+E17</f>
        <v>200</v>
      </c>
      <c r="D17" s="8">
        <v>200</v>
      </c>
      <c r="E17" s="8"/>
    </row>
    <row r="18" ht="26.45" customHeight="1" spans="1:5">
      <c r="A18" s="16">
        <v>30115</v>
      </c>
      <c r="B18" s="11" t="s">
        <v>254</v>
      </c>
      <c r="C18" s="18">
        <v>336</v>
      </c>
      <c r="D18" s="8">
        <v>336</v>
      </c>
      <c r="E18" s="8"/>
    </row>
    <row r="19" ht="26.45" customHeight="1" spans="1:5">
      <c r="A19" s="16">
        <v>302</v>
      </c>
      <c r="B19" s="19" t="s">
        <v>255</v>
      </c>
      <c r="C19" s="18">
        <f>SUM(C20:C31)</f>
        <v>167.57</v>
      </c>
      <c r="D19" s="8">
        <f>SUM(D20:D31)</f>
        <v>0</v>
      </c>
      <c r="E19" s="8">
        <f>SUM(E20:E31)</f>
        <v>167.57</v>
      </c>
    </row>
    <row r="20" ht="26.45" customHeight="1" spans="1:5">
      <c r="A20" s="16">
        <v>30201</v>
      </c>
      <c r="B20" s="11" t="s">
        <v>256</v>
      </c>
      <c r="C20" s="18">
        <f>D20+E20</f>
        <v>30</v>
      </c>
      <c r="D20" s="8"/>
      <c r="E20" s="8">
        <v>30</v>
      </c>
    </row>
    <row r="21" ht="26.45" customHeight="1" spans="1:5">
      <c r="A21" s="16">
        <v>30213</v>
      </c>
      <c r="B21" s="11" t="s">
        <v>257</v>
      </c>
      <c r="C21" s="18">
        <f t="shared" ref="C20:C33" si="0">D21+E21</f>
        <v>12</v>
      </c>
      <c r="D21" s="8"/>
      <c r="E21" s="8">
        <v>12</v>
      </c>
    </row>
    <row r="22" ht="26.45" customHeight="1" spans="1:5">
      <c r="A22" s="16">
        <v>30202</v>
      </c>
      <c r="B22" s="11" t="s">
        <v>258</v>
      </c>
      <c r="C22" s="18">
        <f t="shared" si="0"/>
        <v>20</v>
      </c>
      <c r="D22" s="8"/>
      <c r="E22" s="8">
        <v>20</v>
      </c>
    </row>
    <row r="23" ht="26.45" customHeight="1" spans="1:5">
      <c r="A23" s="16">
        <v>30205</v>
      </c>
      <c r="B23" s="11" t="s">
        <v>259</v>
      </c>
      <c r="C23" s="18">
        <f t="shared" si="0"/>
        <v>1</v>
      </c>
      <c r="D23" s="8"/>
      <c r="E23" s="8">
        <v>1</v>
      </c>
    </row>
    <row r="24" ht="26.45" customHeight="1" spans="1:5">
      <c r="A24" s="16">
        <v>30206</v>
      </c>
      <c r="B24" s="11" t="s">
        <v>260</v>
      </c>
      <c r="C24" s="18">
        <f t="shared" si="0"/>
        <v>20</v>
      </c>
      <c r="D24" s="8"/>
      <c r="E24" s="8">
        <v>20</v>
      </c>
    </row>
    <row r="25" ht="26.45" customHeight="1" spans="1:5">
      <c r="A25" s="16">
        <v>30226</v>
      </c>
      <c r="B25" s="11" t="s">
        <v>261</v>
      </c>
      <c r="C25" s="18">
        <f t="shared" si="0"/>
        <v>5</v>
      </c>
      <c r="D25" s="8"/>
      <c r="E25" s="8">
        <v>5</v>
      </c>
    </row>
    <row r="26" ht="26.45" customHeight="1" spans="1:5">
      <c r="A26" s="16">
        <v>30211</v>
      </c>
      <c r="B26" s="11" t="s">
        <v>262</v>
      </c>
      <c r="C26" s="18">
        <f t="shared" si="0"/>
        <v>5</v>
      </c>
      <c r="D26" s="8"/>
      <c r="E26" s="8">
        <v>5</v>
      </c>
    </row>
    <row r="27" ht="26.45" customHeight="1" spans="1:5">
      <c r="A27" s="16">
        <v>30215</v>
      </c>
      <c r="B27" s="11" t="s">
        <v>263</v>
      </c>
      <c r="C27" s="18">
        <f t="shared" si="0"/>
        <v>8</v>
      </c>
      <c r="D27" s="18"/>
      <c r="E27" s="18">
        <v>8</v>
      </c>
    </row>
    <row r="28" ht="26.45" customHeight="1" spans="1:5">
      <c r="A28" s="16">
        <v>30216</v>
      </c>
      <c r="B28" s="11" t="s">
        <v>264</v>
      </c>
      <c r="C28" s="18">
        <f t="shared" si="0"/>
        <v>6</v>
      </c>
      <c r="D28" s="8"/>
      <c r="E28" s="8">
        <v>6</v>
      </c>
    </row>
    <row r="29" ht="26.45" customHeight="1" spans="1:5">
      <c r="A29" s="16">
        <v>30228</v>
      </c>
      <c r="B29" s="11" t="s">
        <v>265</v>
      </c>
      <c r="C29" s="18">
        <f t="shared" si="0"/>
        <v>35.57</v>
      </c>
      <c r="D29" s="8"/>
      <c r="E29" s="8">
        <v>35.57</v>
      </c>
    </row>
    <row r="30" ht="26.45" customHeight="1" spans="1:5">
      <c r="A30" s="16">
        <v>30239</v>
      </c>
      <c r="B30" s="11" t="s">
        <v>266</v>
      </c>
      <c r="C30" s="18">
        <f t="shared" si="0"/>
        <v>5</v>
      </c>
      <c r="D30" s="8"/>
      <c r="E30" s="8">
        <v>5</v>
      </c>
    </row>
    <row r="31" ht="26.45" customHeight="1" spans="1:5">
      <c r="A31" s="16">
        <v>30299</v>
      </c>
      <c r="B31" s="11" t="s">
        <v>267</v>
      </c>
      <c r="C31" s="18">
        <f t="shared" si="0"/>
        <v>20</v>
      </c>
      <c r="D31" s="8"/>
      <c r="E31" s="8">
        <v>20</v>
      </c>
    </row>
    <row r="32" ht="26.45" customHeight="1" spans="1:5">
      <c r="A32" s="16">
        <v>303</v>
      </c>
      <c r="B32" s="11" t="s">
        <v>268</v>
      </c>
      <c r="C32" s="18">
        <f>SUM(C33)</f>
        <v>260</v>
      </c>
      <c r="D32" s="18">
        <f>SUM(D33)</f>
        <v>260</v>
      </c>
      <c r="E32" s="18">
        <f>SUM(E33)</f>
        <v>0</v>
      </c>
    </row>
    <row r="33" ht="26.45" customHeight="1" spans="1:5">
      <c r="A33" s="16">
        <v>30302</v>
      </c>
      <c r="B33" s="11" t="s">
        <v>269</v>
      </c>
      <c r="C33" s="18">
        <f>D33+E33</f>
        <v>260</v>
      </c>
      <c r="D33" s="18">
        <v>260</v>
      </c>
      <c r="E33" s="18"/>
    </row>
    <row r="34" ht="22.8" customHeight="1" spans="1:5">
      <c r="A34" s="5" t="s">
        <v>270</v>
      </c>
      <c r="B34" s="5"/>
      <c r="C34" s="18">
        <f>SUM(C7,C19,C32)</f>
        <v>3529.67</v>
      </c>
      <c r="D34" s="18">
        <f>SUM(D7,D19,D32)</f>
        <v>3362.1</v>
      </c>
      <c r="E34" s="18">
        <f>SUM(E7,E19,E32)</f>
        <v>167.57</v>
      </c>
    </row>
  </sheetData>
  <mergeCells count="6">
    <mergeCell ref="A2:E2"/>
    <mergeCell ref="A3:E3"/>
    <mergeCell ref="A4:E4"/>
    <mergeCell ref="A5:B5"/>
    <mergeCell ref="C5:E5"/>
    <mergeCell ref="A34:B34"/>
  </mergeCells>
  <printOptions horizontalCentered="1"/>
  <pageMargins left="0.0777777777777778" right="0.0777777777777778" top="0.391666666666667" bottom="0.0777777777777778" header="0" footer="0"/>
  <pageSetup paperSize="9" scale="96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A3" sqref="A3:H3"/>
    </sheetView>
  </sheetViews>
  <sheetFormatPr defaultColWidth="10" defaultRowHeight="13.5" outlineLevelCol="7"/>
  <cols>
    <col min="1" max="1" width="12.35" customWidth="1"/>
    <col min="2" max="2" width="30.2583333333333" customWidth="1"/>
    <col min="3" max="4" width="15.3333333333333" customWidth="1"/>
    <col min="5" max="5" width="13.4833333333333" customWidth="1"/>
    <col min="6" max="6" width="16.2833333333333" customWidth="1"/>
    <col min="7" max="7" width="15.4666666666667" customWidth="1"/>
    <col min="8" max="8" width="13.4833333333333" customWidth="1"/>
    <col min="9" max="9" width="9.76666666666667" customWidth="1"/>
  </cols>
  <sheetData>
    <row r="1" ht="19.8" customHeight="1" spans="1:8">
      <c r="A1" s="1"/>
      <c r="C1" s="1"/>
      <c r="D1" s="1"/>
      <c r="E1" s="1"/>
      <c r="F1" s="1"/>
      <c r="G1" s="1"/>
      <c r="H1" s="1"/>
    </row>
    <row r="2" ht="38.8" customHeight="1" spans="1:8">
      <c r="A2" s="2" t="s">
        <v>271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76</v>
      </c>
      <c r="B3" s="3"/>
      <c r="C3" s="3"/>
      <c r="D3" s="3"/>
      <c r="E3" s="3"/>
      <c r="F3" s="3"/>
      <c r="G3" s="3"/>
      <c r="H3" s="3"/>
    </row>
    <row r="4" ht="15.5" customHeight="1" spans="3:8">
      <c r="C4" s="4" t="s">
        <v>2</v>
      </c>
      <c r="D4" s="4"/>
      <c r="E4" s="4"/>
      <c r="F4" s="4"/>
      <c r="G4" s="4"/>
      <c r="H4" s="4"/>
    </row>
    <row r="5" ht="31.9" customHeight="1" spans="1:8">
      <c r="A5" s="5" t="s">
        <v>56</v>
      </c>
      <c r="B5" s="5"/>
      <c r="C5" s="5" t="s">
        <v>272</v>
      </c>
      <c r="D5" s="5"/>
      <c r="E5" s="5"/>
      <c r="F5" s="5"/>
      <c r="G5" s="5"/>
      <c r="H5" s="5"/>
    </row>
    <row r="6" ht="30.15" customHeight="1" spans="1:8">
      <c r="A6" s="5" t="s">
        <v>273</v>
      </c>
      <c r="B6" s="5" t="s">
        <v>274</v>
      </c>
      <c r="C6" s="5" t="s">
        <v>275</v>
      </c>
      <c r="D6" s="5" t="s">
        <v>276</v>
      </c>
      <c r="E6" s="5" t="s">
        <v>277</v>
      </c>
      <c r="F6" s="5"/>
      <c r="G6" s="5"/>
      <c r="H6" s="5" t="s">
        <v>278</v>
      </c>
    </row>
    <row r="7" ht="30.15" customHeight="1" spans="1:8">
      <c r="A7" s="5"/>
      <c r="B7" s="5"/>
      <c r="C7" s="5"/>
      <c r="D7" s="5"/>
      <c r="E7" s="5" t="s">
        <v>71</v>
      </c>
      <c r="F7" s="5" t="s">
        <v>279</v>
      </c>
      <c r="G7" s="5" t="s">
        <v>280</v>
      </c>
      <c r="H7" s="5"/>
    </row>
    <row r="8" ht="26.05" customHeight="1" spans="1:8">
      <c r="A8" s="5" t="s">
        <v>74</v>
      </c>
      <c r="B8" s="5"/>
      <c r="C8" s="14">
        <v>52</v>
      </c>
      <c r="D8" s="14"/>
      <c r="E8" s="14">
        <v>30</v>
      </c>
      <c r="F8" s="14">
        <v>15</v>
      </c>
      <c r="G8" s="14">
        <v>15</v>
      </c>
      <c r="H8" s="14">
        <v>22</v>
      </c>
    </row>
    <row r="9" ht="16.35" customHeight="1"/>
  </sheetData>
  <mergeCells count="12">
    <mergeCell ref="A2:H2"/>
    <mergeCell ref="A3:H3"/>
    <mergeCell ref="C4:H4"/>
    <mergeCell ref="A5:B5"/>
    <mergeCell ref="C5:H5"/>
    <mergeCell ref="E6:G6"/>
    <mergeCell ref="A8:B8"/>
    <mergeCell ref="A6:A7"/>
    <mergeCell ref="B6:B7"/>
    <mergeCell ref="C6:C7"/>
    <mergeCell ref="D6:D7"/>
    <mergeCell ref="H6:H7"/>
  </mergeCells>
  <printOptions horizontalCentered="1"/>
  <pageMargins left="0.0777777777777778" right="0.0777777777777778" top="0.0777777777777778" bottom="0.0777777777777778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workbookViewId="0">
      <selection activeCell="C10" sqref="C10"/>
    </sheetView>
  </sheetViews>
  <sheetFormatPr defaultColWidth="10" defaultRowHeight="13.5" outlineLevelCol="4"/>
  <cols>
    <col min="1" max="1" width="15.0666666666667" customWidth="1"/>
    <col min="2" max="2" width="26.0583333333333" customWidth="1"/>
    <col min="3" max="4" width="16.9666666666667" customWidth="1"/>
    <col min="5" max="5" width="17.9083333333333" customWidth="1"/>
    <col min="6" max="6" width="9.76666666666667" customWidth="1"/>
  </cols>
  <sheetData>
    <row r="1" ht="20.7" customHeight="1" spans="1:5">
      <c r="A1" s="1"/>
      <c r="B1" s="1"/>
      <c r="C1" s="1"/>
      <c r="D1" s="1"/>
      <c r="E1" s="1"/>
    </row>
    <row r="2" ht="35.35" customHeight="1" spans="1:5">
      <c r="A2" s="2" t="s">
        <v>281</v>
      </c>
      <c r="B2" s="2"/>
      <c r="C2" s="2"/>
      <c r="D2" s="2"/>
      <c r="E2" s="2"/>
    </row>
    <row r="3" ht="29.3" customHeight="1" spans="1:5">
      <c r="A3" s="3" t="s">
        <v>76</v>
      </c>
      <c r="B3" s="3"/>
      <c r="C3" s="3"/>
      <c r="D3" s="3"/>
      <c r="E3" s="3"/>
    </row>
    <row r="4" ht="16.35" customHeight="1" spans="1:5">
      <c r="A4" s="4" t="s">
        <v>2</v>
      </c>
      <c r="B4" s="4"/>
      <c r="C4" s="4"/>
      <c r="D4" s="4"/>
      <c r="E4" s="4"/>
    </row>
    <row r="5" ht="22.8" customHeight="1" spans="1:5">
      <c r="A5" s="5" t="s">
        <v>95</v>
      </c>
      <c r="B5" s="5" t="s">
        <v>96</v>
      </c>
      <c r="C5" s="5" t="s">
        <v>282</v>
      </c>
      <c r="D5" s="5"/>
      <c r="E5" s="5"/>
    </row>
    <row r="6" ht="22.8" customHeight="1" spans="1:5">
      <c r="A6" s="5"/>
      <c r="B6" s="5"/>
      <c r="C6" s="5" t="s">
        <v>62</v>
      </c>
      <c r="D6" s="5" t="s">
        <v>77</v>
      </c>
      <c r="E6" s="5" t="s">
        <v>78</v>
      </c>
    </row>
    <row r="7" ht="22.8" customHeight="1" spans="1:5">
      <c r="A7" s="6">
        <v>208</v>
      </c>
      <c r="B7" s="7" t="s">
        <v>283</v>
      </c>
      <c r="C7" s="8">
        <v>17</v>
      </c>
      <c r="D7" s="8"/>
      <c r="E7" s="8">
        <v>17</v>
      </c>
    </row>
    <row r="8" ht="22.8" customHeight="1" spans="1:5">
      <c r="A8" s="6">
        <v>20822</v>
      </c>
      <c r="B8" s="7" t="s">
        <v>284</v>
      </c>
      <c r="C8" s="8">
        <v>17</v>
      </c>
      <c r="D8" s="8"/>
      <c r="E8" s="8">
        <v>17</v>
      </c>
    </row>
    <row r="9" ht="22.8" customHeight="1" spans="1:5">
      <c r="A9" s="9" t="s">
        <v>285</v>
      </c>
      <c r="B9" s="10" t="s">
        <v>286</v>
      </c>
      <c r="C9" s="8">
        <f>SUM(D9:E9)</f>
        <v>8</v>
      </c>
      <c r="D9" s="11">
        <v>0</v>
      </c>
      <c r="E9" s="11">
        <v>8</v>
      </c>
    </row>
    <row r="10" ht="22.8" customHeight="1" spans="1:5">
      <c r="A10" s="9" t="s">
        <v>287</v>
      </c>
      <c r="B10" s="10" t="s">
        <v>288</v>
      </c>
      <c r="C10" s="8">
        <f>SUM(D10:E10)</f>
        <v>9</v>
      </c>
      <c r="D10" s="11">
        <v>0</v>
      </c>
      <c r="E10" s="11">
        <v>9</v>
      </c>
    </row>
    <row r="11" ht="22.8" customHeight="1" spans="1:5">
      <c r="A11" s="9">
        <v>212</v>
      </c>
      <c r="B11" s="10" t="s">
        <v>192</v>
      </c>
      <c r="C11" s="8">
        <f>SUM(C12,C14)</f>
        <v>1745</v>
      </c>
      <c r="D11" s="11"/>
      <c r="E11" s="8">
        <f>SUM(E12,E14)</f>
        <v>1745</v>
      </c>
    </row>
    <row r="12" ht="22.8" customHeight="1" spans="1:5">
      <c r="A12" s="9">
        <v>21208</v>
      </c>
      <c r="B12" s="10" t="s">
        <v>289</v>
      </c>
      <c r="C12" s="8">
        <v>1641</v>
      </c>
      <c r="D12" s="11"/>
      <c r="E12" s="11">
        <v>1641</v>
      </c>
    </row>
    <row r="13" ht="22.8" customHeight="1" spans="1:5">
      <c r="A13" s="12" t="s">
        <v>290</v>
      </c>
      <c r="B13" s="12" t="s">
        <v>198</v>
      </c>
      <c r="C13" s="8">
        <f>SUM(D13:E13)</f>
        <v>1641</v>
      </c>
      <c r="D13" s="11">
        <v>0</v>
      </c>
      <c r="E13" s="11">
        <v>1641</v>
      </c>
    </row>
    <row r="14" ht="22.8" customHeight="1" spans="1:5">
      <c r="A14" s="12">
        <v>21213</v>
      </c>
      <c r="B14" s="12" t="s">
        <v>291</v>
      </c>
      <c r="C14" s="8">
        <v>104</v>
      </c>
      <c r="D14" s="11"/>
      <c r="E14" s="11">
        <v>104</v>
      </c>
    </row>
    <row r="15" ht="22.8" customHeight="1" spans="1:5">
      <c r="A15" s="12" t="s">
        <v>292</v>
      </c>
      <c r="B15" s="12" t="s">
        <v>199</v>
      </c>
      <c r="C15" s="8">
        <f>SUM(D15:E15)</f>
        <v>104</v>
      </c>
      <c r="D15" s="11">
        <v>0</v>
      </c>
      <c r="E15" s="11">
        <v>104</v>
      </c>
    </row>
    <row r="16" ht="22.8" customHeight="1" spans="1:5">
      <c r="A16" s="12">
        <v>229</v>
      </c>
      <c r="B16" s="12" t="s">
        <v>238</v>
      </c>
      <c r="C16" s="8">
        <v>70</v>
      </c>
      <c r="D16" s="11"/>
      <c r="E16" s="8">
        <v>70</v>
      </c>
    </row>
    <row r="17" ht="22.8" customHeight="1" spans="1:5">
      <c r="A17" s="12">
        <v>22960</v>
      </c>
      <c r="B17" s="12" t="s">
        <v>293</v>
      </c>
      <c r="C17" s="8">
        <v>70</v>
      </c>
      <c r="D17" s="11"/>
      <c r="E17" s="8">
        <v>70</v>
      </c>
    </row>
    <row r="18" ht="22.8" customHeight="1" spans="1:5">
      <c r="A18" s="12" t="s">
        <v>294</v>
      </c>
      <c r="B18" s="12" t="s">
        <v>239</v>
      </c>
      <c r="C18" s="8">
        <f>SUM(D18:E18)</f>
        <v>63</v>
      </c>
      <c r="D18" s="11">
        <v>0</v>
      </c>
      <c r="E18" s="11">
        <v>63</v>
      </c>
    </row>
    <row r="19" ht="22.8" customHeight="1" spans="1:5">
      <c r="A19" s="12" t="s">
        <v>295</v>
      </c>
      <c r="B19" s="12" t="s">
        <v>240</v>
      </c>
      <c r="C19" s="8">
        <f>SUM(D19:E19)</f>
        <v>7</v>
      </c>
      <c r="D19" s="11">
        <v>0</v>
      </c>
      <c r="E19" s="11">
        <v>7</v>
      </c>
    </row>
    <row r="20" ht="27.6" customHeight="1" spans="1:5">
      <c r="A20" s="5" t="s">
        <v>296</v>
      </c>
      <c r="B20" s="5"/>
      <c r="C20" s="8">
        <f>SUM(D20:E20)</f>
        <v>1832</v>
      </c>
      <c r="D20" s="13">
        <f>SUM(D9:D19)</f>
        <v>0</v>
      </c>
      <c r="E20" s="13">
        <f>SUM(E7,E11,E16)</f>
        <v>1832</v>
      </c>
    </row>
  </sheetData>
  <mergeCells count="7">
    <mergeCell ref="A2:E2"/>
    <mergeCell ref="A3:E3"/>
    <mergeCell ref="A4:E4"/>
    <mergeCell ref="C5:E5"/>
    <mergeCell ref="A20:B20"/>
    <mergeCell ref="A5:A6"/>
    <mergeCell ref="B5:B6"/>
  </mergeCells>
  <printOptions horizontalCentered="1"/>
  <pageMargins left="0.0777777777777778" right="0.0777777777777778" top="0.391666666666667" bottom="0.0777777777777778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收支总表</vt:lpstr>
      <vt:lpstr>收入总表</vt:lpstr>
      <vt:lpstr>支出总表</vt:lpstr>
      <vt:lpstr>财拨总表</vt:lpstr>
      <vt:lpstr>一般预算支出功能分类</vt:lpstr>
      <vt:lpstr>一般公共预算基本支出经济分类</vt:lpstr>
      <vt:lpstr>三公</vt:lpstr>
      <vt:lpstr>政府性基金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2022-04-21T02:18:00Z</dcterms:created>
  <dcterms:modified xsi:type="dcterms:W3CDTF">2023-09-05T07:26:37Z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EABD792C476E49E4A2167BED28AD2B45</vt:lpwstr>
  </property>
</Properties>
</file>