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110" windowHeight="7395" firstSheet="1" activeTab="5"/>
  </bookViews>
  <sheets>
    <sheet name="收支总表" sheetId="2" r:id="rId1"/>
    <sheet name="收入总表" sheetId="3" r:id="rId2"/>
    <sheet name="支出总表" sheetId="4" r:id="rId3"/>
    <sheet name="财拨总表" sheetId="5" r:id="rId4"/>
    <sheet name="一般预算支出功能分类" sheetId="6" r:id="rId5"/>
    <sheet name="一般公共预算基本支出经济分类" sheetId="7" r:id="rId6"/>
    <sheet name="三公" sheetId="8" r:id="rId7"/>
    <sheet name="政府性基金" sheetId="9" r:id="rId8"/>
  </sheets>
  <definedNames>
    <definedName name="_xlnm._FilterDatabase" localSheetId="4" hidden="1">一般预算支出功能分类!$A$7:$G$194</definedName>
  </definedNames>
  <calcPr calcId="162913"/>
</workbook>
</file>

<file path=xl/calcChain.xml><?xml version="1.0" encoding="utf-8"?>
<calcChain xmlns="http://schemas.openxmlformats.org/spreadsheetml/2006/main">
  <c r="C36" i="7" l="1"/>
  <c r="E82" i="6"/>
  <c r="E9" i="6"/>
  <c r="F9" i="6"/>
  <c r="D9" i="6" s="1"/>
  <c r="C9" i="6" s="1"/>
  <c r="G9" i="6"/>
  <c r="D10" i="6"/>
  <c r="C10" i="6" s="1"/>
  <c r="D11" i="6"/>
  <c r="C11" i="6" s="1"/>
  <c r="E12" i="6"/>
  <c r="D12" i="6" s="1"/>
  <c r="C12" i="6" s="1"/>
  <c r="F12" i="6"/>
  <c r="G12" i="6"/>
  <c r="D13" i="6"/>
  <c r="C13" i="6" s="1"/>
  <c r="E14" i="6"/>
  <c r="F14" i="6"/>
  <c r="D14" i="6" s="1"/>
  <c r="C14" i="6" s="1"/>
  <c r="G14" i="6"/>
  <c r="D15" i="6"/>
  <c r="C15" i="6" s="1"/>
  <c r="D16" i="6"/>
  <c r="C16" i="6"/>
  <c r="D17" i="6"/>
  <c r="C17" i="6" s="1"/>
  <c r="G18" i="6"/>
  <c r="E18" i="6"/>
  <c r="F18" i="6"/>
  <c r="D18" i="6" s="1"/>
  <c r="C18" i="6" s="1"/>
  <c r="D19" i="6"/>
  <c r="C19" i="6"/>
  <c r="E20" i="6"/>
  <c r="D20" i="6" s="1"/>
  <c r="C20" i="6" s="1"/>
  <c r="F20" i="6"/>
  <c r="G20" i="6"/>
  <c r="G8" i="6" s="1"/>
  <c r="D21" i="6"/>
  <c r="C21" i="6"/>
  <c r="D22" i="6"/>
  <c r="C22" i="6" s="1"/>
  <c r="E23" i="6"/>
  <c r="F23" i="6"/>
  <c r="D23" i="6"/>
  <c r="C23" i="6" s="1"/>
  <c r="G23" i="6"/>
  <c r="D24" i="6"/>
  <c r="C24" i="6"/>
  <c r="E25" i="6"/>
  <c r="D25" i="6" s="1"/>
  <c r="C25" i="6" s="1"/>
  <c r="F25" i="6"/>
  <c r="G25" i="6"/>
  <c r="D26" i="6"/>
  <c r="C26" i="6"/>
  <c r="D27" i="6"/>
  <c r="C27" i="6" s="1"/>
  <c r="E28" i="6"/>
  <c r="F28" i="6"/>
  <c r="D28" i="6"/>
  <c r="C28" i="6" s="1"/>
  <c r="G28" i="6"/>
  <c r="D29" i="6"/>
  <c r="C29" i="6"/>
  <c r="E30" i="6"/>
  <c r="D30" i="6" s="1"/>
  <c r="C30" i="6" s="1"/>
  <c r="F30" i="6"/>
  <c r="G30" i="6"/>
  <c r="D31" i="6"/>
  <c r="C31" i="6"/>
  <c r="D32" i="6"/>
  <c r="C32" i="6" s="1"/>
  <c r="E33" i="6"/>
  <c r="F33" i="6"/>
  <c r="D33" i="6"/>
  <c r="C33" i="6" s="1"/>
  <c r="G33" i="6"/>
  <c r="D34" i="6"/>
  <c r="C34" i="6"/>
  <c r="E35" i="6"/>
  <c r="D35" i="6" s="1"/>
  <c r="C35" i="6" s="1"/>
  <c r="F35" i="6"/>
  <c r="G35" i="6"/>
  <c r="D36" i="6"/>
  <c r="C36" i="6"/>
  <c r="E37" i="6"/>
  <c r="D37" i="6" s="1"/>
  <c r="C37" i="6" s="1"/>
  <c r="F37" i="6"/>
  <c r="G37" i="6"/>
  <c r="D38" i="6"/>
  <c r="C38" i="6" s="1"/>
  <c r="E39" i="6"/>
  <c r="F39" i="6"/>
  <c r="D39" i="6" s="1"/>
  <c r="C39" i="6" s="1"/>
  <c r="G39" i="6"/>
  <c r="D40" i="6"/>
  <c r="C40" i="6" s="1"/>
  <c r="E41" i="6"/>
  <c r="F41" i="6"/>
  <c r="D41" i="6"/>
  <c r="C41" i="6" s="1"/>
  <c r="G41" i="6"/>
  <c r="D42" i="6"/>
  <c r="C42" i="6"/>
  <c r="D43" i="6"/>
  <c r="C43" i="6" s="1"/>
  <c r="E45" i="6"/>
  <c r="E44" i="6"/>
  <c r="F45" i="6"/>
  <c r="F44" i="6" s="1"/>
  <c r="G45" i="6"/>
  <c r="G44" i="6" s="1"/>
  <c r="D46" i="6"/>
  <c r="C46" i="6" s="1"/>
  <c r="D47" i="6"/>
  <c r="C47" i="6"/>
  <c r="E49" i="6"/>
  <c r="E51" i="6"/>
  <c r="E53" i="6"/>
  <c r="E48" i="6"/>
  <c r="F49" i="6"/>
  <c r="D49" i="6" s="1"/>
  <c r="F51" i="6"/>
  <c r="F53" i="6"/>
  <c r="F48" i="6"/>
  <c r="G49" i="6"/>
  <c r="G51" i="6"/>
  <c r="G53" i="6"/>
  <c r="G48" i="6" s="1"/>
  <c r="C49" i="6"/>
  <c r="D50" i="6"/>
  <c r="C50" i="6" s="1"/>
  <c r="D51" i="6"/>
  <c r="C51" i="6"/>
  <c r="D52" i="6"/>
  <c r="C52" i="6" s="1"/>
  <c r="D53" i="6"/>
  <c r="C53" i="6"/>
  <c r="D54" i="6"/>
  <c r="C54" i="6" s="1"/>
  <c r="E56" i="6"/>
  <c r="E55" i="6"/>
  <c r="F56" i="6"/>
  <c r="F55" i="6" s="1"/>
  <c r="G56" i="6"/>
  <c r="G55" i="6" s="1"/>
  <c r="D57" i="6"/>
  <c r="C57" i="6" s="1"/>
  <c r="D58" i="6"/>
  <c r="C58" i="6"/>
  <c r="D59" i="6"/>
  <c r="C59" i="6" s="1"/>
  <c r="E61" i="6"/>
  <c r="E60" i="6"/>
  <c r="D60" i="6" s="1"/>
  <c r="C60" i="6" s="1"/>
  <c r="F61" i="6"/>
  <c r="F60" i="6" s="1"/>
  <c r="G61" i="6"/>
  <c r="G60" i="6" s="1"/>
  <c r="D62" i="6"/>
  <c r="C62" i="6" s="1"/>
  <c r="E64" i="6"/>
  <c r="E68" i="6"/>
  <c r="E63" i="6" s="1"/>
  <c r="E70" i="6"/>
  <c r="E72" i="6"/>
  <c r="F64" i="6"/>
  <c r="F68" i="6"/>
  <c r="F70" i="6"/>
  <c r="F72" i="6"/>
  <c r="F63" i="6"/>
  <c r="G64" i="6"/>
  <c r="G68" i="6"/>
  <c r="G70" i="6"/>
  <c r="G72" i="6"/>
  <c r="D64" i="6"/>
  <c r="C64" i="6" s="1"/>
  <c r="D65" i="6"/>
  <c r="C65" i="6"/>
  <c r="D66" i="6"/>
  <c r="C66" i="6" s="1"/>
  <c r="D67" i="6"/>
  <c r="C67" i="6"/>
  <c r="D68" i="6"/>
  <c r="C68" i="6" s="1"/>
  <c r="D69" i="6"/>
  <c r="C69" i="6"/>
  <c r="D70" i="6"/>
  <c r="D71" i="6"/>
  <c r="C71" i="6"/>
  <c r="D72" i="6"/>
  <c r="C72" i="6" s="1"/>
  <c r="D73" i="6"/>
  <c r="C73" i="6"/>
  <c r="D74" i="6"/>
  <c r="C74" i="6" s="1"/>
  <c r="E90" i="6"/>
  <c r="E76" i="6"/>
  <c r="E80" i="6"/>
  <c r="D80" i="6" s="1"/>
  <c r="C80" i="6" s="1"/>
  <c r="E87" i="6"/>
  <c r="E93" i="6"/>
  <c r="E96" i="6"/>
  <c r="E99" i="6"/>
  <c r="D99" i="6" s="1"/>
  <c r="C99" i="6" s="1"/>
  <c r="E103" i="6"/>
  <c r="E105" i="6"/>
  <c r="E107" i="6"/>
  <c r="E110" i="6"/>
  <c r="D110" i="6" s="1"/>
  <c r="C110" i="6" s="1"/>
  <c r="E112" i="6"/>
  <c r="F76" i="6"/>
  <c r="F80" i="6"/>
  <c r="F82" i="6"/>
  <c r="F87" i="6"/>
  <c r="F90" i="6"/>
  <c r="F93" i="6"/>
  <c r="D93" i="6" s="1"/>
  <c r="F96" i="6"/>
  <c r="F99" i="6"/>
  <c r="F103" i="6"/>
  <c r="F105" i="6"/>
  <c r="D105" i="6" s="1"/>
  <c r="F107" i="6"/>
  <c r="F110" i="6"/>
  <c r="F112" i="6"/>
  <c r="F75" i="6"/>
  <c r="G90" i="6"/>
  <c r="G76" i="6"/>
  <c r="G80" i="6"/>
  <c r="G82" i="6"/>
  <c r="G87" i="6"/>
  <c r="G93" i="6"/>
  <c r="G96" i="6"/>
  <c r="G99" i="6"/>
  <c r="G103" i="6"/>
  <c r="G105" i="6"/>
  <c r="G107" i="6"/>
  <c r="G110" i="6"/>
  <c r="G112" i="6"/>
  <c r="D76" i="6"/>
  <c r="C76" i="6" s="1"/>
  <c r="D77" i="6"/>
  <c r="C77" i="6"/>
  <c r="D78" i="6"/>
  <c r="C78" i="6" s="1"/>
  <c r="D79" i="6"/>
  <c r="C79" i="6"/>
  <c r="D81" i="6"/>
  <c r="C81" i="6"/>
  <c r="D82" i="6"/>
  <c r="C82" i="6" s="1"/>
  <c r="D83" i="6"/>
  <c r="C83" i="6"/>
  <c r="D84" i="6"/>
  <c r="C84" i="6" s="1"/>
  <c r="D85" i="6"/>
  <c r="C85" i="6"/>
  <c r="D86" i="6"/>
  <c r="C86" i="6" s="1"/>
  <c r="D87" i="6"/>
  <c r="C87" i="6"/>
  <c r="D88" i="6"/>
  <c r="C88" i="6" s="1"/>
  <c r="D89" i="6"/>
  <c r="C89" i="6"/>
  <c r="D90" i="6"/>
  <c r="C90" i="6" s="1"/>
  <c r="D91" i="6"/>
  <c r="C91" i="6"/>
  <c r="D92" i="6"/>
  <c r="C92" i="6" s="1"/>
  <c r="C93" i="6"/>
  <c r="D94" i="6"/>
  <c r="C94" i="6" s="1"/>
  <c r="D95" i="6"/>
  <c r="C95" i="6"/>
  <c r="D96" i="6"/>
  <c r="C96" i="6" s="1"/>
  <c r="D97" i="6"/>
  <c r="C97" i="6"/>
  <c r="D98" i="6"/>
  <c r="C98" i="6" s="1"/>
  <c r="D100" i="6"/>
  <c r="C100" i="6" s="1"/>
  <c r="D101" i="6"/>
  <c r="C101" i="6"/>
  <c r="D102" i="6"/>
  <c r="C102" i="6" s="1"/>
  <c r="D103" i="6"/>
  <c r="C103" i="6"/>
  <c r="D104" i="6"/>
  <c r="C104" i="6" s="1"/>
  <c r="C105" i="6"/>
  <c r="D106" i="6"/>
  <c r="C106" i="6" s="1"/>
  <c r="D107" i="6"/>
  <c r="C107" i="6"/>
  <c r="D108" i="6"/>
  <c r="C108" i="6" s="1"/>
  <c r="D109" i="6"/>
  <c r="C109" i="6"/>
  <c r="D111" i="6"/>
  <c r="C111" i="6"/>
  <c r="D112" i="6"/>
  <c r="C112" i="6" s="1"/>
  <c r="D113" i="6"/>
  <c r="C113" i="6"/>
  <c r="D114" i="6"/>
  <c r="C114" i="6" s="1"/>
  <c r="D115" i="6"/>
  <c r="C115" i="6"/>
  <c r="E117" i="6"/>
  <c r="E122" i="6"/>
  <c r="E124" i="6"/>
  <c r="D124" i="6" s="1"/>
  <c r="E127" i="6"/>
  <c r="E116" i="6" s="1"/>
  <c r="D116" i="6" s="1"/>
  <c r="C116" i="6" s="1"/>
  <c r="F122" i="6"/>
  <c r="F124" i="6"/>
  <c r="F127" i="6"/>
  <c r="F116" i="6" s="1"/>
  <c r="G122" i="6"/>
  <c r="G116" i="6" s="1"/>
  <c r="G124" i="6"/>
  <c r="G127" i="6"/>
  <c r="D117" i="6"/>
  <c r="C117" i="6" s="1"/>
  <c r="D118" i="6"/>
  <c r="C118" i="6"/>
  <c r="D119" i="6"/>
  <c r="C119" i="6" s="1"/>
  <c r="D120" i="6"/>
  <c r="C120" i="6"/>
  <c r="D121" i="6"/>
  <c r="C121" i="6" s="1"/>
  <c r="D122" i="6"/>
  <c r="C122" i="6"/>
  <c r="D123" i="6"/>
  <c r="C123" i="6" s="1"/>
  <c r="D125" i="6"/>
  <c r="C125" i="6" s="1"/>
  <c r="D126" i="6"/>
  <c r="C126" i="6"/>
  <c r="D127" i="6"/>
  <c r="C127" i="6" s="1"/>
  <c r="D128" i="6"/>
  <c r="C128" i="6"/>
  <c r="E130" i="6"/>
  <c r="E133" i="6"/>
  <c r="E136" i="6"/>
  <c r="E138" i="6"/>
  <c r="D138" i="6" s="1"/>
  <c r="E129" i="6"/>
  <c r="D129" i="6" s="1"/>
  <c r="C129" i="6" s="1"/>
  <c r="F130" i="6"/>
  <c r="D130" i="6"/>
  <c r="C130" i="6" s="1"/>
  <c r="G130" i="6"/>
  <c r="D131" i="6"/>
  <c r="C131" i="6"/>
  <c r="D132" i="6"/>
  <c r="C132" i="6" s="1"/>
  <c r="F133" i="6"/>
  <c r="D133" i="6"/>
  <c r="C133" i="6" s="1"/>
  <c r="G133" i="6"/>
  <c r="D134" i="6"/>
  <c r="C134" i="6"/>
  <c r="D135" i="6"/>
  <c r="C135" i="6" s="1"/>
  <c r="F136" i="6"/>
  <c r="D136" i="6"/>
  <c r="C136" i="6" s="1"/>
  <c r="G136" i="6"/>
  <c r="D137" i="6"/>
  <c r="C137" i="6"/>
  <c r="F138" i="6"/>
  <c r="G138" i="6"/>
  <c r="C138" i="6"/>
  <c r="D139" i="6"/>
  <c r="C139" i="6" s="1"/>
  <c r="G147" i="6"/>
  <c r="G141" i="6"/>
  <c r="G140" i="6" s="1"/>
  <c r="G145" i="6"/>
  <c r="E141" i="6"/>
  <c r="E140" i="6" s="1"/>
  <c r="E145" i="6"/>
  <c r="E147" i="6"/>
  <c r="F141" i="6"/>
  <c r="F145" i="6"/>
  <c r="F147" i="6"/>
  <c r="D141" i="6"/>
  <c r="C141" i="6" s="1"/>
  <c r="D142" i="6"/>
  <c r="C142" i="6"/>
  <c r="D143" i="6"/>
  <c r="C143" i="6" s="1"/>
  <c r="D144" i="6"/>
  <c r="C144" i="6"/>
  <c r="D146" i="6"/>
  <c r="C146" i="6"/>
  <c r="D147" i="6"/>
  <c r="C147" i="6" s="1"/>
  <c r="D148" i="6"/>
  <c r="C148" i="6"/>
  <c r="G150" i="6"/>
  <c r="G173" i="6"/>
  <c r="G159" i="6"/>
  <c r="G162" i="6"/>
  <c r="G169" i="6"/>
  <c r="G177" i="6"/>
  <c r="E150" i="6"/>
  <c r="E149" i="6" s="1"/>
  <c r="E159" i="6"/>
  <c r="D159" i="6" s="1"/>
  <c r="C159" i="6" s="1"/>
  <c r="E162" i="6"/>
  <c r="E169" i="6"/>
  <c r="E173" i="6"/>
  <c r="D173" i="6" s="1"/>
  <c r="C173" i="6" s="1"/>
  <c r="E177" i="6"/>
  <c r="D177" i="6" s="1"/>
  <c r="C177" i="6" s="1"/>
  <c r="F150" i="6"/>
  <c r="F159" i="6"/>
  <c r="F162" i="6"/>
  <c r="F169" i="6"/>
  <c r="F173" i="6"/>
  <c r="F177" i="6"/>
  <c r="D151" i="6"/>
  <c r="C151" i="6"/>
  <c r="D152" i="6"/>
  <c r="C152" i="6" s="1"/>
  <c r="D153" i="6"/>
  <c r="C153" i="6"/>
  <c r="D154" i="6"/>
  <c r="C154" i="6" s="1"/>
  <c r="D155" i="6"/>
  <c r="C155" i="6"/>
  <c r="D156" i="6"/>
  <c r="C156" i="6" s="1"/>
  <c r="D157" i="6"/>
  <c r="C157" i="6"/>
  <c r="D158" i="6"/>
  <c r="C158" i="6" s="1"/>
  <c r="D160" i="6"/>
  <c r="C160" i="6" s="1"/>
  <c r="D161" i="6"/>
  <c r="C161" i="6"/>
  <c r="D162" i="6"/>
  <c r="C162" i="6" s="1"/>
  <c r="D163" i="6"/>
  <c r="C163" i="6"/>
  <c r="D164" i="6"/>
  <c r="C164" i="6" s="1"/>
  <c r="D165" i="6"/>
  <c r="C165" i="6"/>
  <c r="D166" i="6"/>
  <c r="C166" i="6" s="1"/>
  <c r="D167" i="6"/>
  <c r="C167" i="6"/>
  <c r="D168" i="6"/>
  <c r="C168" i="6" s="1"/>
  <c r="D169" i="6"/>
  <c r="C169" i="6"/>
  <c r="D170" i="6"/>
  <c r="C170" i="6" s="1"/>
  <c r="D171" i="6"/>
  <c r="C171" i="6"/>
  <c r="D172" i="6"/>
  <c r="C172" i="6" s="1"/>
  <c r="D174" i="6"/>
  <c r="C174" i="6" s="1"/>
  <c r="D175" i="6"/>
  <c r="C175" i="6"/>
  <c r="D176" i="6"/>
  <c r="C176" i="6" s="1"/>
  <c r="D178" i="6"/>
  <c r="C178" i="6" s="1"/>
  <c r="E180" i="6"/>
  <c r="E179" i="6"/>
  <c r="F180" i="6"/>
  <c r="G180" i="6"/>
  <c r="G179" i="6"/>
  <c r="D181" i="6"/>
  <c r="C181" i="6" s="1"/>
  <c r="E183" i="6"/>
  <c r="E182" i="6"/>
  <c r="F183" i="6"/>
  <c r="G183" i="6"/>
  <c r="G182" i="6"/>
  <c r="D184" i="6"/>
  <c r="C184" i="6" s="1"/>
  <c r="E186" i="6"/>
  <c r="E185" i="6"/>
  <c r="F186" i="6"/>
  <c r="G186" i="6"/>
  <c r="G185" i="6"/>
  <c r="D187" i="6"/>
  <c r="C187" i="6" s="1"/>
  <c r="E189" i="6"/>
  <c r="E188" i="6"/>
  <c r="F189" i="6"/>
  <c r="G189" i="6"/>
  <c r="G188" i="6"/>
  <c r="D190" i="6"/>
  <c r="C190" i="6" s="1"/>
  <c r="G192" i="6"/>
  <c r="G191" i="6"/>
  <c r="E192" i="6"/>
  <c r="F192" i="6"/>
  <c r="F191" i="6"/>
  <c r="D193" i="6"/>
  <c r="C193" i="6" s="1"/>
  <c r="F8" i="6"/>
  <c r="E78" i="7"/>
  <c r="D78" i="7"/>
  <c r="E61" i="7"/>
  <c r="D61" i="7"/>
  <c r="E49" i="7"/>
  <c r="D49" i="7"/>
  <c r="E21" i="7"/>
  <c r="D21" i="7"/>
  <c r="E7" i="7"/>
  <c r="D7" i="7"/>
  <c r="C7" i="7" s="1"/>
  <c r="C51" i="7"/>
  <c r="C53" i="7"/>
  <c r="E8" i="8"/>
  <c r="C8" i="8" s="1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8" i="7"/>
  <c r="C39" i="7"/>
  <c r="C40" i="7"/>
  <c r="C41" i="7"/>
  <c r="C42" i="7"/>
  <c r="C43" i="7"/>
  <c r="C44" i="7"/>
  <c r="C45" i="7"/>
  <c r="C46" i="7"/>
  <c r="C47" i="7"/>
  <c r="C48" i="7"/>
  <c r="C52" i="7"/>
  <c r="C54" i="7"/>
  <c r="C55" i="7"/>
  <c r="C56" i="7"/>
  <c r="C57" i="7"/>
  <c r="C58" i="7"/>
  <c r="C59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D39" i="5"/>
  <c r="B38" i="2"/>
  <c r="D38" i="2"/>
  <c r="C49" i="7" l="1"/>
  <c r="E191" i="6"/>
  <c r="D191" i="6" s="1"/>
  <c r="C191" i="6" s="1"/>
  <c r="D192" i="6"/>
  <c r="C192" i="6" s="1"/>
  <c r="F185" i="6"/>
  <c r="D186" i="6"/>
  <c r="C186" i="6" s="1"/>
  <c r="F179" i="6"/>
  <c r="D179" i="6" s="1"/>
  <c r="C179" i="6" s="1"/>
  <c r="D180" i="6"/>
  <c r="C180" i="6" s="1"/>
  <c r="F149" i="6"/>
  <c r="F7" i="6" s="1"/>
  <c r="F140" i="6"/>
  <c r="C124" i="6"/>
  <c r="E75" i="6"/>
  <c r="D75" i="6" s="1"/>
  <c r="C70" i="6"/>
  <c r="G63" i="6"/>
  <c r="D55" i="6"/>
  <c r="C55" i="6" s="1"/>
  <c r="D185" i="6"/>
  <c r="C185" i="6" s="1"/>
  <c r="G149" i="6"/>
  <c r="G75" i="6"/>
  <c r="D63" i="6"/>
  <c r="C63" i="6" s="1"/>
  <c r="D48" i="6"/>
  <c r="C48" i="6" s="1"/>
  <c r="D150" i="6"/>
  <c r="C150" i="6" s="1"/>
  <c r="D140" i="6"/>
  <c r="C140" i="6" s="1"/>
  <c r="F188" i="6"/>
  <c r="D188" i="6" s="1"/>
  <c r="C188" i="6" s="1"/>
  <c r="D189" i="6"/>
  <c r="C189" i="6" s="1"/>
  <c r="F182" i="6"/>
  <c r="D182" i="6" s="1"/>
  <c r="C182" i="6" s="1"/>
  <c r="D183" i="6"/>
  <c r="C183" i="6" s="1"/>
  <c r="D145" i="6"/>
  <c r="C145" i="6" s="1"/>
  <c r="D44" i="6"/>
  <c r="C44" i="6" s="1"/>
  <c r="E8" i="6"/>
  <c r="D61" i="6"/>
  <c r="C61" i="6" s="1"/>
  <c r="D56" i="6"/>
  <c r="C56" i="6" s="1"/>
  <c r="D45" i="6"/>
  <c r="C45" i="6" s="1"/>
  <c r="G7" i="6" l="1"/>
  <c r="D149" i="6"/>
  <c r="C149" i="6" s="1"/>
  <c r="D8" i="6"/>
  <c r="E7" i="6"/>
  <c r="C75" i="6"/>
  <c r="D7" i="6" l="1"/>
  <c r="C8" i="6"/>
  <c r="C7" i="6" s="1"/>
</calcChain>
</file>

<file path=xl/sharedStrings.xml><?xml version="1.0" encoding="utf-8"?>
<sst xmlns="http://schemas.openxmlformats.org/spreadsheetml/2006/main" count="671" uniqueCount="572">
  <si>
    <t>收支总表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</si>
  <si>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</si>
  <si>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</si>
  <si>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</si>
  <si>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</si>
  <si>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</si>
  <si>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</si>
  <si>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</si>
  <si>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</si>
  <si>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</si>
  <si>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</si>
  <si>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</si>
  <si>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</si>
  <si>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</si>
  <si>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</si>
  <si>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</si>
  <si>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</si>
  <si>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</si>
  <si>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</si>
  <si>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</si>
  <si>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</si>
  <si>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</si>
  <si>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</si>
  <si>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</si>
  <si>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</si>
  <si>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</si>
  <si>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</si>
  <si>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</si>
  <si>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</si>
  <si>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</si>
  <si>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</si>
  <si>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</si>
  <si>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</si>
  <si>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</si>
  <si>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</si>
  <si>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</si>
  <si>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</si>
  <si>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</si>
  <si>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</si>
  <si>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</si>
  <si>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</si>
  <si>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</si>
  <si>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</si>
  <si>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</si>
  <si>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</si>
  <si>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</si>
  <si>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</si>
  <si>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</si>
  <si>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</si>
  <si>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</si>
  <si>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</si>
  <si>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</si>
  <si>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</si>
  <si>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</si>
  <si>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>单位</t>
  </si>
  <si>
    <t>总计</t>
  </si>
  <si>
    <t>本年收入</t>
  </si>
  <si>
    <t>上年结转</t>
  </si>
  <si>
    <t>编码</t>
  </si>
  <si>
    <t>名称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</si>
  <si>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</si>
  <si>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</si>
  <si>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</si>
  <si>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</si>
  <si>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</si>
  <si>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</si>
  <si>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</si>
  <si>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</si>
  <si>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</si>
  <si>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</si>
  <si>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</si>
  <si>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</si>
  <si>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</si>
  <si>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支出总表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</si>
  <si>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</si>
  <si>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</si>
  <si>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</si>
  <si>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</si>
  <si>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</si>
  <si>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</si>
  <si>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</si>
  <si>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财政拨款收支总表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</si>
  <si>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</si>
  <si>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</si>
  <si>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</si>
  <si>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</si>
  <si>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</si>
  <si>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</si>
  <si>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</si>
  <si>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</si>
  <si>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本年一般公共预算支出表</t>
  </si>
  <si>
    <t>科目编码</t>
  </si>
  <si>
    <t>科目名称</t>
  </si>
  <si>
    <t>人员经费</t>
  </si>
  <si>
    <t>本年一般公共预算基本支出表</t>
  </si>
  <si>
    <t>部门预算支出经济分类科目</t>
  </si>
  <si>
    <t>本年一般公共预算基本支出</t>
  </si>
  <si>
    <t>本年“三公”经费支出表</t>
  </si>
  <si>
    <t>三公经费</t>
  </si>
  <si>
    <t>单位编码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</si>
  <si>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</si>
  <si>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</si>
  <si>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</si>
  <si>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</si>
  <si>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</si>
  <si>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</si>
  <si>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</si>
  <si>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</si>
  <si>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单位：长沙市望城区靖港镇人民政府</t>
    <phoneticPr fontId="9" type="noConversion"/>
  </si>
  <si>
    <t>单位： 长沙市望城区靖港镇人民政府</t>
    <phoneticPr fontId="9" type="noConversion"/>
  </si>
  <si>
    <t>20103</t>
  </si>
  <si>
    <t>政府办公厅（室）及相关机构事务</t>
  </si>
  <si>
    <t>2010301</t>
  </si>
  <si>
    <t xml:space="preserve">  行政运行</t>
  </si>
  <si>
    <t>2010308</t>
  </si>
  <si>
    <t xml:space="preserve">  信访事务</t>
  </si>
  <si>
    <t>20113</t>
  </si>
  <si>
    <t>商贸事务</t>
  </si>
  <si>
    <t>2011399</t>
  </si>
  <si>
    <t xml:space="preserve">  其他商贸事务支出</t>
  </si>
  <si>
    <t>20131</t>
  </si>
  <si>
    <t>党委办公厅（室）及相关机构事务</t>
  </si>
  <si>
    <t>2013199</t>
  </si>
  <si>
    <t xml:space="preserve">  其他党委办公厅（室）及相关机构事务支出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</si>
  <si>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</si>
  <si>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</si>
  <si>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</si>
  <si>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</si>
  <si>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</si>
  <si>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</si>
  <si>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2070199</t>
  </si>
  <si>
    <t xml:space="preserve">  其他文化和旅游支出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</si>
  <si>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</si>
  <si>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</si>
  <si>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</si>
  <si>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</si>
  <si>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</si>
  <si>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</si>
  <si>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</si>
  <si>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行政事业单位养老支出</t>
  </si>
  <si>
    <t>2080501</t>
  </si>
  <si>
    <t xml:space="preserve">  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</si>
  <si>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</si>
  <si>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</si>
  <si>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</si>
  <si>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</si>
  <si>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</si>
  <si>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</si>
  <si>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20808</t>
  </si>
  <si>
    <t>抚恤</t>
  </si>
  <si>
    <t>2080801</t>
  </si>
  <si>
    <t xml:space="preserve">  死亡抚恤</t>
  </si>
  <si>
    <t>210</t>
  </si>
  <si>
    <t>卫生健康支出</t>
  </si>
  <si>
    <t>21007</t>
  </si>
  <si>
    <t>计划生育事务</t>
  </si>
  <si>
    <t>2100717</t>
  </si>
  <si>
    <t xml:space="preserve">  计划生育服务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</si>
  <si>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</si>
  <si>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</si>
  <si>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</si>
  <si>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</si>
  <si>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</si>
  <si>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</si>
  <si>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</si>
  <si>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</si>
  <si>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</si>
  <si>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</si>
  <si>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</si>
  <si>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</si>
  <si>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</si>
  <si>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</si>
  <si>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</si>
  <si>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</si>
  <si>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</si>
  <si>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</si>
  <si>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2010102</t>
  </si>
  <si>
    <t xml:space="preserve">  一般行政管理事务</t>
  </si>
  <si>
    <t>2010108</t>
  </si>
  <si>
    <t xml:space="preserve">  代表工作</t>
  </si>
  <si>
    <t>2010202</t>
  </si>
  <si>
    <t>2010302</t>
  </si>
  <si>
    <t>20104</t>
  </si>
  <si>
    <t>发展与改革事务</t>
  </si>
  <si>
    <t>2010499</t>
  </si>
  <si>
    <t xml:space="preserve">  其他发展与改革事务支出</t>
  </si>
  <si>
    <t>20105</t>
  </si>
  <si>
    <t>统计信息事务</t>
  </si>
  <si>
    <t>2010502</t>
  </si>
  <si>
    <t>2010507</t>
  </si>
  <si>
    <t xml:space="preserve">  专项普查活动</t>
  </si>
  <si>
    <t>20106</t>
  </si>
  <si>
    <t>财政事务</t>
  </si>
  <si>
    <t>2010602</t>
  </si>
  <si>
    <t>2011302</t>
  </si>
  <si>
    <t>20129</t>
  </si>
  <si>
    <t>群众团体事务</t>
  </si>
  <si>
    <t>2012902</t>
  </si>
  <si>
    <t>2013105</t>
  </si>
  <si>
    <t xml:space="preserve">  专项业务</t>
  </si>
  <si>
    <t>20132</t>
  </si>
  <si>
    <t>组织事务</t>
  </si>
  <si>
    <t>2013202</t>
  </si>
  <si>
    <t>20133</t>
  </si>
  <si>
    <t>宣传事务</t>
  </si>
  <si>
    <t>2013302</t>
  </si>
  <si>
    <t>20134</t>
  </si>
  <si>
    <t>统战事务</t>
  </si>
  <si>
    <t>2013402</t>
  </si>
  <si>
    <t>20136</t>
  </si>
  <si>
    <t>其他共产党事务支出</t>
  </si>
  <si>
    <t>2013602</t>
  </si>
  <si>
    <t>20138</t>
  </si>
  <si>
    <t>市场监督管理事务</t>
  </si>
  <si>
    <t>2013816</t>
  </si>
  <si>
    <t xml:space="preserve">  食品安全监管</t>
  </si>
  <si>
    <t>2013899</t>
  </si>
  <si>
    <t xml:space="preserve">  其他市场监督管理事务</t>
  </si>
  <si>
    <t>203</t>
  </si>
  <si>
    <t>国防支出</t>
  </si>
  <si>
    <t>20306</t>
  </si>
  <si>
    <t>国防动员</t>
  </si>
  <si>
    <t>2030603</t>
  </si>
  <si>
    <t xml:space="preserve">  人民防空</t>
  </si>
  <si>
    <t>2030607</t>
  </si>
  <si>
    <t xml:space="preserve">  民兵</t>
  </si>
  <si>
    <t>204</t>
  </si>
  <si>
    <t>公共安全支出</t>
  </si>
  <si>
    <t>20402</t>
  </si>
  <si>
    <t>公安</t>
  </si>
  <si>
    <t>2040220</t>
  </si>
  <si>
    <t xml:space="preserve">  执法办案</t>
  </si>
  <si>
    <t>20406</t>
  </si>
  <si>
    <t>司法</t>
  </si>
  <si>
    <t>2040605</t>
  </si>
  <si>
    <t xml:space="preserve">  普法宣传</t>
  </si>
  <si>
    <t>20499</t>
  </si>
  <si>
    <t>其他公共安全支出</t>
  </si>
  <si>
    <t>2049902</t>
  </si>
  <si>
    <t xml:space="preserve">  国家司法救助支出</t>
  </si>
  <si>
    <t>205</t>
  </si>
  <si>
    <t>教育支出</t>
  </si>
  <si>
    <t>20502</t>
  </si>
  <si>
    <t>普通教育</t>
  </si>
  <si>
    <t>2050202</t>
  </si>
  <si>
    <t xml:space="preserve">  小学教育</t>
  </si>
  <si>
    <t>2050204</t>
  </si>
  <si>
    <t xml:space="preserve">  高中教育</t>
  </si>
  <si>
    <t>2050299</t>
  </si>
  <si>
    <t xml:space="preserve">  其他普通教育支出</t>
  </si>
  <si>
    <t>206</t>
  </si>
  <si>
    <t>科学技术支出</t>
  </si>
  <si>
    <t>20604</t>
  </si>
  <si>
    <t>技术研究与开发</t>
  </si>
  <si>
    <t>2060499</t>
  </si>
  <si>
    <t xml:space="preserve">  其他技术研究与开发支出</t>
  </si>
  <si>
    <t>2070107</t>
  </si>
  <si>
    <t xml:space="preserve">  艺术表演团体</t>
  </si>
  <si>
    <t>20703</t>
  </si>
  <si>
    <t>体育</t>
  </si>
  <si>
    <t>2070308</t>
  </si>
  <si>
    <t xml:space="preserve">  群众体育</t>
  </si>
  <si>
    <t>20708</t>
  </si>
  <si>
    <t>广播电视</t>
  </si>
  <si>
    <t>2070899</t>
  </si>
  <si>
    <t xml:space="preserve">  其他广播电视支出</t>
  </si>
  <si>
    <t>20799</t>
  </si>
  <si>
    <t>其他文化旅游体育与传媒支出</t>
  </si>
  <si>
    <t>2079903</t>
  </si>
  <si>
    <t xml:space="preserve">  文化产业发展专项支出</t>
  </si>
  <si>
    <t>2079999</t>
  </si>
  <si>
    <t xml:space="preserve">  其他文化旅游体育与传媒支出</t>
  </si>
  <si>
    <t>2080102</t>
  </si>
  <si>
    <t>2080109</t>
  </si>
  <si>
    <t xml:space="preserve">  社会保险经办机构</t>
  </si>
  <si>
    <t>20802</t>
  </si>
  <si>
    <t>民政管理事务</t>
  </si>
  <si>
    <t>2080208</t>
  </si>
  <si>
    <t xml:space="preserve">  基层政权建设和社区治理</t>
  </si>
  <si>
    <t>20807</t>
  </si>
  <si>
    <t>就业补助</t>
  </si>
  <si>
    <t>2080701</t>
  </si>
  <si>
    <t xml:space="preserve">  就业创业服务补贴</t>
  </si>
  <si>
    <t>2080799</t>
  </si>
  <si>
    <t xml:space="preserve">  其他就业补助支出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</si>
  <si>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</si>
  <si>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</si>
  <si>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</si>
  <si>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</si>
  <si>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</si>
  <si>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</si>
  <si>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2080999</t>
  </si>
  <si>
    <t xml:space="preserve">  其他退役安置支出</t>
  </si>
  <si>
    <t>20810</t>
  </si>
  <si>
    <t>社会福利</t>
  </si>
  <si>
    <t>2081002</t>
  </si>
  <si>
    <t xml:space="preserve">  老年福利</t>
  </si>
  <si>
    <t>2081006</t>
  </si>
  <si>
    <t xml:space="preserve">  养老服务</t>
  </si>
  <si>
    <t>20811</t>
  </si>
  <si>
    <t>残疾人事业</t>
  </si>
  <si>
    <t>2081102</t>
  </si>
  <si>
    <t>2081105</t>
  </si>
  <si>
    <t xml:space="preserve">  残疾人就业和扶贫</t>
  </si>
  <si>
    <t>2081199</t>
  </si>
  <si>
    <t xml:space="preserve">  其他残疾人事业支出</t>
  </si>
  <si>
    <t>20820</t>
  </si>
  <si>
    <t>临时救助</t>
  </si>
  <si>
    <t>2082001</t>
  </si>
  <si>
    <t xml:space="preserve">  临时救助支出</t>
  </si>
  <si>
    <t>20821</t>
  </si>
  <si>
    <t>特困人员救助供养</t>
  </si>
  <si>
    <t>2082102</t>
  </si>
  <si>
    <t xml:space="preserve">  农村特困人员救助供养支出</t>
  </si>
  <si>
    <t>20825</t>
  </si>
  <si>
    <t>其他生活救助</t>
  </si>
  <si>
    <t>2082501</t>
  </si>
  <si>
    <t xml:space="preserve">  其他城市生活救助</t>
  </si>
  <si>
    <t>2082502</t>
  </si>
  <si>
    <t xml:space="preserve">  其他农村生活救助</t>
  </si>
  <si>
    <t>20826</t>
  </si>
  <si>
    <t>财政对基本养老保险基金的补助</t>
  </si>
  <si>
    <t>2082699</t>
  </si>
  <si>
    <t xml:space="preserve">  财政对其他基本养老保险基金的补助</t>
  </si>
  <si>
    <t>20828</t>
  </si>
  <si>
    <t>退役军人管理事务</t>
  </si>
  <si>
    <t>2082802</t>
  </si>
  <si>
    <t>2082804</t>
  </si>
  <si>
    <t xml:space="preserve">  拥军优属</t>
  </si>
  <si>
    <t>2082899</t>
  </si>
  <si>
    <t xml:space="preserve">  其他退役军人事务管理支出</t>
  </si>
  <si>
    <t>21004</t>
  </si>
  <si>
    <t>公共卫生</t>
  </si>
  <si>
    <t>2100408</t>
  </si>
  <si>
    <t xml:space="preserve">  基本公共卫生服务</t>
  </si>
  <si>
    <t>2100409</t>
  </si>
  <si>
    <t xml:space="preserve">  重大公共卫生服务</t>
  </si>
  <si>
    <t>2100410</t>
  </si>
  <si>
    <t xml:space="preserve">  突发公共卫生事件应急处理</t>
  </si>
  <si>
    <t>2100499</t>
  </si>
  <si>
    <t xml:space="preserve">  其他公共卫生支出</t>
  </si>
  <si>
    <t>21015</t>
  </si>
  <si>
    <t>医疗保障管理事务</t>
  </si>
  <si>
    <t>2101599</t>
  </si>
  <si>
    <t xml:space="preserve">  其他医疗保障管理事务支出</t>
  </si>
  <si>
    <t>211</t>
  </si>
  <si>
    <t>节能环保支出</t>
  </si>
  <si>
    <t>21103</t>
  </si>
  <si>
    <t>污染防治</t>
  </si>
  <si>
    <t>2110302</t>
  </si>
  <si>
    <t xml:space="preserve">  水体</t>
  </si>
  <si>
    <t>2110399</t>
  </si>
  <si>
    <t xml:space="preserve">  其他污染防治支出</t>
  </si>
  <si>
    <t>21104</t>
  </si>
  <si>
    <t>自然生态保护</t>
  </si>
  <si>
    <t>2110401</t>
  </si>
  <si>
    <t xml:space="preserve">  生态保护</t>
  </si>
  <si>
    <t>2110402</t>
  </si>
  <si>
    <t xml:space="preserve">  农村环境保护</t>
  </si>
  <si>
    <t>21110</t>
  </si>
  <si>
    <t>能源节约利用</t>
  </si>
  <si>
    <t>2111001</t>
  </si>
  <si>
    <t xml:space="preserve">  能源节约利用</t>
  </si>
  <si>
    <t>21199</t>
  </si>
  <si>
    <t>其他节能环保支出</t>
  </si>
  <si>
    <t>2119999</t>
  </si>
  <si>
    <t xml:space="preserve">  其他节能环保支出</t>
  </si>
  <si>
    <t>2120102</t>
  </si>
  <si>
    <t>2120104</t>
  </si>
  <si>
    <t xml:space="preserve">  城管执法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</si>
  <si>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</si>
  <si>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</si>
  <si>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</si>
  <si>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</si>
  <si>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</si>
  <si>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</si>
  <si>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</si>
  <si>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</si>
  <si>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</si>
  <si>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</si>
  <si>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21301</t>
  </si>
  <si>
    <t>农业农村</t>
  </si>
  <si>
    <t>2130108</t>
  </si>
  <si>
    <t xml:space="preserve">  病虫害控制</t>
  </si>
  <si>
    <t>2130122</t>
  </si>
  <si>
    <t xml:space="preserve">  农业生产发展</t>
  </si>
  <si>
    <t>2130124</t>
  </si>
  <si>
    <t xml:space="preserve">  农村合作经济</t>
  </si>
  <si>
    <t>2130125</t>
  </si>
  <si>
    <t xml:space="preserve">  农产品加工与促销</t>
  </si>
  <si>
    <t>2130126</t>
  </si>
  <si>
    <t xml:space="preserve">  农村社会事业</t>
  </si>
  <si>
    <t>2130142</t>
  </si>
  <si>
    <t xml:space="preserve">  农村道路建设</t>
  </si>
  <si>
    <t>2130152</t>
  </si>
  <si>
    <t xml:space="preserve">  对高校毕业生到基层任职补助</t>
  </si>
  <si>
    <t>2130199</t>
  </si>
  <si>
    <t xml:space="preserve">  其他农业农村支出</t>
  </si>
  <si>
    <t>21302</t>
  </si>
  <si>
    <t>林业和草原</t>
  </si>
  <si>
    <t>2130207</t>
  </si>
  <si>
    <t xml:space="preserve">  森林资源管理</t>
  </si>
  <si>
    <t>2130299</t>
  </si>
  <si>
    <t xml:space="preserve">  其他林业和草原支出</t>
  </si>
  <si>
    <t>21303</t>
  </si>
  <si>
    <t>水利</t>
  </si>
  <si>
    <t>2130305</t>
  </si>
  <si>
    <t xml:space="preserve">  水利工程建设</t>
  </si>
  <si>
    <t>2130306</t>
  </si>
  <si>
    <t xml:space="preserve">  水利工程运行与维护</t>
  </si>
  <si>
    <t>2130314</t>
  </si>
  <si>
    <t xml:space="preserve">  防汛</t>
  </si>
  <si>
    <t>2130315</t>
  </si>
  <si>
    <t xml:space="preserve">  抗旱</t>
  </si>
  <si>
    <t>2130316</t>
  </si>
  <si>
    <t xml:space="preserve">  农村水利</t>
  </si>
  <si>
    <t>2130399</t>
  </si>
  <si>
    <t xml:space="preserve">  其他水利支出</t>
  </si>
  <si>
    <t>21305</t>
  </si>
  <si>
    <t>扶贫</t>
  </si>
  <si>
    <t>2130504</t>
  </si>
  <si>
    <t xml:space="preserve">  农村基础设施建设</t>
  </si>
  <si>
    <t>2130505</t>
  </si>
  <si>
    <t xml:space="preserve">  生产发展</t>
  </si>
  <si>
    <t>2130599</t>
  </si>
  <si>
    <t xml:space="preserve">  其他扶贫支出</t>
  </si>
  <si>
    <t>21307</t>
  </si>
  <si>
    <t>农村综合改革</t>
  </si>
  <si>
    <t>2130701</t>
  </si>
  <si>
    <t xml:space="preserve">  对村级公益事业建设的补助</t>
  </si>
  <si>
    <t>2130705</t>
  </si>
  <si>
    <t xml:space="preserve">  对村民委员会和村党支部的补助</t>
  </si>
  <si>
    <t>2130799</t>
  </si>
  <si>
    <t xml:space="preserve">  其他农村综合改革支出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</si>
  <si>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</si>
  <si>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</si>
  <si>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</si>
  <si>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</si>
  <si>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</si>
  <si>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</si>
  <si>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</si>
  <si>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</si>
  <si>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2140104</t>
  </si>
  <si>
    <t xml:space="preserve">  公路建设</t>
  </si>
  <si>
    <t>215</t>
  </si>
  <si>
    <t>资源勘探工业信息等支出</t>
  </si>
  <si>
    <t>21505</t>
  </si>
  <si>
    <t>工业和信息产业监管</t>
  </si>
  <si>
    <t>2150502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</si>
  <si>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</si>
  <si>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</si>
  <si>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</si>
  <si>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</si>
  <si>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</si>
  <si>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</si>
  <si>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224</t>
  </si>
  <si>
    <t>灾害防治及应急管理支出</t>
  </si>
  <si>
    <t>22402</t>
  </si>
  <si>
    <t>消防事务</t>
  </si>
  <si>
    <t>2240299</t>
  </si>
  <si>
    <t xml:space="preserve">  其他消防事务支出</t>
  </si>
  <si>
    <t>政协事务</t>
    <phoneticPr fontId="9" type="noConversion"/>
  </si>
  <si>
    <t>工资福利支出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</si>
  <si>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</si>
  <si>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</si>
  <si>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</si>
  <si>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</si>
  <si>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</si>
  <si>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</si>
  <si>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</si>
  <si>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</si>
  <si>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</si>
  <si>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</si>
  <si>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</si>
  <si>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</si>
  <si>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</si>
  <si>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</si>
  <si>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</si>
  <si>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</si>
  <si>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</si>
  <si>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</si>
  <si>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</si>
  <si>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</si>
  <si>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</si>
  <si>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</si>
  <si>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</si>
  <si>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</si>
  <si>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</si>
  <si>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</si>
  <si>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</si>
  <si>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</si>
  <si>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</si>
  <si>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</si>
  <si>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</si>
  <si>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</si>
  <si>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</si>
  <si>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</si>
  <si>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</si>
  <si>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</si>
  <si>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</si>
  <si>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</si>
  <si>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</si>
  <si>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</si>
  <si>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</si>
  <si>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>对个人和家庭的补助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</si>
  <si>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</si>
  <si>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</si>
  <si>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</si>
  <si>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</si>
  <si>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</si>
  <si>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</si>
  <si>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</si>
  <si>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</si>
  <si>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</si>
  <si>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</si>
  <si>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</si>
  <si>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</si>
  <si>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</si>
  <si>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</si>
  <si>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</si>
  <si>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</si>
  <si>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</si>
  <si>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</si>
  <si>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</si>
  <si>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</si>
  <si>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</si>
  <si>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</si>
  <si>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</si>
  <si>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</si>
  <si>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</si>
  <si>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</si>
  <si>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</si>
  <si>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</si>
  <si>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</si>
  <si>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</si>
  <si>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</si>
  <si>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</si>
  <si>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</si>
  <si>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20822</t>
  </si>
  <si>
    <t>2082201</t>
  </si>
  <si>
    <t>2082202</t>
  </si>
  <si>
    <t>21208</t>
  </si>
  <si>
    <t>2120802</t>
  </si>
  <si>
    <t>2120804</t>
  </si>
  <si>
    <t>21211</t>
  </si>
  <si>
    <t>2121100</t>
  </si>
  <si>
    <t>21213</t>
  </si>
  <si>
    <t>2121399</t>
  </si>
  <si>
    <t>229</t>
  </si>
  <si>
    <t>22960</t>
  </si>
  <si>
    <t>2296002</t>
  </si>
  <si>
    <t>大中型水库移民后期扶持基金支出</t>
  </si>
  <si>
    <t xml:space="preserve">  移民补助</t>
  </si>
  <si>
    <t xml:space="preserve">  基础设施建设和经济发展</t>
  </si>
  <si>
    <t>国有土地使用权出让收入安排的支出</t>
  </si>
  <si>
    <t xml:space="preserve">  土地开发支出</t>
  </si>
  <si>
    <t xml:space="preserve">  农村基础设施建设支出</t>
  </si>
  <si>
    <t>农业土地开发资金安排的支出</t>
  </si>
  <si>
    <t xml:space="preserve">  农业土地开发资金安排的支出</t>
  </si>
  <si>
    <t>城市基础设施配套费安排的支出</t>
  </si>
  <si>
    <t xml:space="preserve">  其他城市基础设施配套费安排的支出</t>
  </si>
  <si>
    <t>彩票公益金安排的支出</t>
  </si>
  <si>
    <t xml:space="preserve">  用于社会福利的彩票公益金支出</t>
  </si>
  <si>
    <t>一般公共服务支出</t>
    <phoneticPr fontId="9" type="noConversion"/>
  </si>
  <si>
    <t>人大事务</t>
    <phoneticPr fontId="9" type="noConversion"/>
  </si>
  <si>
    <t>单位： 长沙市望城区靖港镇人民政府</t>
    <phoneticPr fontId="9" type="noConversion"/>
  </si>
  <si>
    <t xml:space="preserve">单位：长沙市望城区靖港镇人民政府 </t>
    <phoneticPr fontId="9" type="noConversion"/>
  </si>
  <si>
    <t xml:space="preserve">单位：长沙市望城区靖港镇人民政府  </t>
    <phoneticPr fontId="9" type="noConversion"/>
  </si>
  <si>
    <t>单位名称</t>
    <phoneticPr fontId="9" type="noConversion"/>
  </si>
  <si>
    <t>总计：</t>
    <phoneticPr fontId="9" type="noConversion"/>
  </si>
  <si>
    <t>单位： 长沙市望城区靖港镇人民政府</t>
    <phoneticPr fontId="9" type="noConversion"/>
  </si>
  <si>
    <t>单位： 长沙市望城区靖港镇人民政府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</si>
</sst>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#,##0.00_);[Red]\(#,##0.00\)"/>
    <numFmt numFmtId="178" formatCode="#,##0.00_ "/>
  </numFmts>
  <fonts count="19">
    <font>
      <sz val="11"/>
      <color indexed="8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SimSun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176" fontId="14" fillId="0" borderId="0" xfId="0" applyNumberFormat="1" applyFont="1" applyBorder="1" applyAlignment="1">
      <alignment horizontal="righ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176" fontId="16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shrinkToFit="1"/>
    </xf>
    <xf numFmtId="177" fontId="10" fillId="0" borderId="2" xfId="0" applyNumberFormat="1" applyFont="1" applyFill="1" applyBorder="1" applyAlignment="1">
      <alignment horizontal="right" vertical="center" shrinkToFit="1"/>
    </xf>
    <xf numFmtId="177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vertical="center" wrapText="1"/>
    </xf>
    <xf numFmtId="177" fontId="14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177" fontId="15" fillId="0" borderId="0" xfId="0" applyNumberFormat="1" applyFont="1" applyFill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6" fillId="0" borderId="0" xfId="0" applyFont="1" applyFill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177" fontId="14" fillId="0" borderId="2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15" fillId="0" borderId="0" xfId="0" applyNumberFormat="1" applyFont="1" applyFill="1" applyBorder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38" sqref="A38:IV38"/>
    </sheetView>
  </sheetViews>
  <sheetFormatPr defaultColWidth="10" defaultRowHeight="13.5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spans="1:4" ht="21.6" customHeight="1">
      <c r="A1" s="1"/>
      <c r="B1" s="1"/>
      <c r="C1" s="1"/>
      <c r="D1" s="1"/>
    </row>
    <row r="2" spans="1:4" ht="34.5" customHeight="1">
      <c r="A2" s="75" t="s">
        <v>0</v>
      </c>
      <c r="B2" s="75"/>
      <c r="C2" s="75"/>
      <c r="D2" s="75"/>
    </row>
    <row r="3" spans="1:4" ht="33.6" customHeight="1">
      <c r="A3" s="76" t="s">
        <v>108</v>
      </c>
      <c r="B3" s="76"/>
      <c r="C3" s="76"/>
      <c r="D3" s="76"/>
    </row>
    <row r="4" spans="1:4" ht="22.35" customHeight="1">
      <c r="D4" s="5" t="s">
        <v>1</v>
      </c>
    </row>
    <row r="5" spans="1:4" ht="28.5" customHeight="1">
      <c r="A5" s="77" t="s">
        <v>2</v>
      </c>
      <c r="B5" s="77"/>
      <c r="C5" s="77" t="s">
        <v>3</v>
      </c>
      <c r="D5" s="77"/>
    </row>
    <row r="6" spans="1:4" ht="31.15" customHeight="1">
      <c r="A6" s="12" t="s">
        <v>4</v>
      </c>
      <c r="B6" s="12" t="s">
        <v>5</v>
      </c>
      <c r="C6" s="12" t="s">
        <v>4</v>
      </c>
      <c r="D6" s="12" t="s">
        <v>5</v>
      </c>
    </row>
    <row r="7" spans="1:4" ht="16.350000000000001" customHeight="1">
      <c r="A7" s="54" t="s">
        <v>6</v>
      </c>
      <c r="B7" s="55">
        <v>16900.05</v>
      </c>
      <c r="C7" s="54" t="s">
        <v>7</v>
      </c>
      <c r="D7" s="55">
        <v>3083</v>
      </c>
    </row>
    <row r="8" spans="1:4" ht="16.350000000000001" customHeight="1">
      <c r="A8" s="54" t="s">
        <v>8</v>
      </c>
      <c r="B8" s="55"/>
      <c r="C8" s="54" t="s">
        <v>9</v>
      </c>
      <c r="D8" s="55"/>
    </row>
    <row r="9" spans="1:4" ht="16.350000000000001" customHeight="1">
      <c r="A9" s="54" t="s">
        <v>10</v>
      </c>
      <c r="B9" s="55"/>
      <c r="C9" s="54" t="s">
        <v>11</v>
      </c>
      <c r="D9" s="55">
        <v>9.9</v>
      </c>
    </row>
    <row r="10" spans="1:4" ht="16.350000000000001" customHeight="1">
      <c r="A10" s="54" t="s">
        <v>12</v>
      </c>
      <c r="B10" s="55"/>
      <c r="C10" s="54" t="s">
        <v>13</v>
      </c>
      <c r="D10" s="55">
        <v>13.14</v>
      </c>
    </row>
    <row r="11" spans="1:4" ht="16.350000000000001" customHeight="1">
      <c r="A11" s="54" t="s">
        <v>14</v>
      </c>
      <c r="B11" s="55"/>
      <c r="C11" s="54" t="s">
        <v>15</v>
      </c>
      <c r="D11" s="55">
        <v>85.57</v>
      </c>
    </row>
    <row r="12" spans="1:4" ht="16.350000000000001" customHeight="1">
      <c r="A12" s="54" t="s">
        <v>16</v>
      </c>
      <c r="B12" s="55"/>
      <c r="C12" s="54" t="s">
        <v>17</v>
      </c>
      <c r="D12" s="55">
        <v>38</v>
      </c>
    </row>
    <row r="13" spans="1:4" ht="16.350000000000001" customHeight="1">
      <c r="A13" s="54" t="s">
        <v>18</v>
      </c>
      <c r="B13" s="55">
        <v>1300</v>
      </c>
      <c r="C13" s="54" t="s">
        <v>19</v>
      </c>
      <c r="D13" s="55">
        <v>251.38</v>
      </c>
    </row>
    <row r="14" spans="1:4" ht="16.350000000000001" customHeight="1">
      <c r="A14" s="54"/>
      <c r="B14" s="54"/>
      <c r="C14" s="54" t="s">
        <v>20</v>
      </c>
      <c r="D14" s="55">
        <v>976.47</v>
      </c>
    </row>
    <row r="15" spans="1:4" ht="16.350000000000001" customHeight="1">
      <c r="A15" s="54"/>
      <c r="B15" s="54"/>
      <c r="C15" s="54" t="s">
        <v>21</v>
      </c>
      <c r="D15" s="55"/>
    </row>
    <row r="16" spans="1:4" ht="16.350000000000001" customHeight="1">
      <c r="A16" s="54"/>
      <c r="B16" s="54"/>
      <c r="C16" s="54" t="s">
        <v>22</v>
      </c>
      <c r="D16" s="55">
        <v>156.5</v>
      </c>
    </row>
    <row r="17" spans="1:4" ht="16.350000000000001" customHeight="1">
      <c r="A17" s="54"/>
      <c r="B17" s="54"/>
      <c r="C17" s="54" t="s">
        <v>23</v>
      </c>
      <c r="D17" s="55">
        <v>1038.6199999999999</v>
      </c>
    </row>
    <row r="18" spans="1:4" ht="16.350000000000001" customHeight="1">
      <c r="A18" s="54"/>
      <c r="B18" s="54"/>
      <c r="C18" s="54" t="s">
        <v>24</v>
      </c>
      <c r="D18" s="55">
        <v>4130.05</v>
      </c>
    </row>
    <row r="19" spans="1:4" ht="16.350000000000001" customHeight="1">
      <c r="A19" s="54"/>
      <c r="B19" s="54"/>
      <c r="C19" s="54" t="s">
        <v>25</v>
      </c>
      <c r="D19" s="55">
        <v>6447.86</v>
      </c>
    </row>
    <row r="20" spans="1:4" ht="16.350000000000001" customHeight="1">
      <c r="A20" s="54"/>
      <c r="B20" s="54"/>
      <c r="C20" s="54" t="s">
        <v>26</v>
      </c>
      <c r="D20" s="55">
        <v>15</v>
      </c>
    </row>
    <row r="21" spans="1:4" ht="16.350000000000001" customHeight="1">
      <c r="A21" s="54"/>
      <c r="B21" s="54"/>
      <c r="C21" s="54" t="s">
        <v>27</v>
      </c>
      <c r="D21" s="55">
        <v>19.600000000000001</v>
      </c>
    </row>
    <row r="22" spans="1:4" ht="16.350000000000001" customHeight="1">
      <c r="A22" s="54"/>
      <c r="B22" s="54"/>
      <c r="C22" s="54" t="s">
        <v>28</v>
      </c>
      <c r="D22" s="55">
        <v>7.5</v>
      </c>
    </row>
    <row r="23" spans="1:4" ht="16.350000000000001" customHeight="1">
      <c r="A23" s="54"/>
      <c r="B23" s="54"/>
      <c r="C23" s="54" t="s">
        <v>29</v>
      </c>
      <c r="D23" s="55"/>
    </row>
    <row r="24" spans="1:4" ht="16.350000000000001" customHeight="1">
      <c r="A24" s="54"/>
      <c r="B24" s="54"/>
      <c r="C24" s="54" t="s">
        <v>30</v>
      </c>
      <c r="D24" s="55"/>
    </row>
    <row r="25" spans="1:4" ht="16.350000000000001" customHeight="1">
      <c r="A25" s="54"/>
      <c r="B25" s="54"/>
      <c r="C25" s="54" t="s">
        <v>31</v>
      </c>
      <c r="D25" s="55"/>
    </row>
    <row r="26" spans="1:4" ht="16.350000000000001" customHeight="1">
      <c r="A26" s="54"/>
      <c r="B26" s="54"/>
      <c r="C26" s="54" t="s">
        <v>32</v>
      </c>
      <c r="D26" s="55">
        <v>265.64</v>
      </c>
    </row>
    <row r="27" spans="1:4" ht="16.350000000000001" customHeight="1">
      <c r="A27" s="54"/>
      <c r="B27" s="54"/>
      <c r="C27" s="54" t="s">
        <v>33</v>
      </c>
      <c r="D27" s="55"/>
    </row>
    <row r="28" spans="1:4" ht="16.350000000000001" customHeight="1">
      <c r="A28" s="54"/>
      <c r="B28" s="54"/>
      <c r="C28" s="54" t="s">
        <v>34</v>
      </c>
      <c r="D28" s="55"/>
    </row>
    <row r="29" spans="1:4" ht="16.350000000000001" customHeight="1">
      <c r="A29" s="54"/>
      <c r="B29" s="54"/>
      <c r="C29" s="54" t="s">
        <v>35</v>
      </c>
      <c r="D29" s="55">
        <v>45.82</v>
      </c>
    </row>
    <row r="30" spans="1:4" ht="16.350000000000001" customHeight="1">
      <c r="A30" s="54"/>
      <c r="B30" s="54"/>
      <c r="C30" s="54" t="s">
        <v>36</v>
      </c>
      <c r="D30" s="55"/>
    </row>
    <row r="31" spans="1:4" ht="16.350000000000001" customHeight="1">
      <c r="A31" s="54"/>
      <c r="B31" s="54"/>
      <c r="C31" s="54" t="s">
        <v>37</v>
      </c>
      <c r="D31" s="55">
        <v>316</v>
      </c>
    </row>
    <row r="32" spans="1:4" ht="16.350000000000001" customHeight="1">
      <c r="A32" s="54"/>
      <c r="B32" s="54"/>
      <c r="C32" s="54" t="s">
        <v>38</v>
      </c>
      <c r="D32" s="55">
        <v>1300</v>
      </c>
    </row>
    <row r="33" spans="1:4" ht="16.350000000000001" customHeight="1">
      <c r="A33" s="54"/>
      <c r="B33" s="54"/>
      <c r="C33" s="54" t="s">
        <v>39</v>
      </c>
      <c r="D33" s="55"/>
    </row>
    <row r="34" spans="1:4" ht="16.350000000000001" customHeight="1">
      <c r="A34" s="54"/>
      <c r="B34" s="54"/>
      <c r="C34" s="54" t="s">
        <v>40</v>
      </c>
      <c r="D34" s="55"/>
    </row>
    <row r="35" spans="1:4" ht="16.350000000000001" customHeight="1">
      <c r="A35" s="54"/>
      <c r="B35" s="54"/>
      <c r="C35" s="54" t="s">
        <v>41</v>
      </c>
      <c r="D35" s="55"/>
    </row>
    <row r="36" spans="1:4" ht="16.350000000000001" customHeight="1">
      <c r="A36" s="54"/>
      <c r="B36" s="54"/>
      <c r="C36" s="54" t="s">
        <v>42</v>
      </c>
      <c r="D36" s="55"/>
    </row>
    <row r="37" spans="1:4" ht="16.350000000000001" customHeight="1">
      <c r="A37" s="54"/>
      <c r="B37" s="54"/>
      <c r="C37" s="56"/>
      <c r="D37" s="55"/>
    </row>
    <row r="38" spans="1:4" ht="16.350000000000001" customHeight="1">
      <c r="A38" s="4" t="s">
        <v>43</v>
      </c>
      <c r="B38" s="55">
        <f>SUM(B7:B37)</f>
        <v>18200.05</v>
      </c>
      <c r="C38" s="4" t="s">
        <v>44</v>
      </c>
      <c r="D38" s="55">
        <f>SUM(D7:D37)</f>
        <v>18200.050000000003</v>
      </c>
    </row>
    <row r="39" spans="1:4" ht="16.350000000000001" customHeight="1">
      <c r="A39" s="58" t="s">
        <v>45</v>
      </c>
      <c r="B39" s="55"/>
      <c r="C39" s="4" t="s">
        <v>46</v>
      </c>
      <c r="D39" s="59"/>
    </row>
    <row r="40" spans="1:4" ht="16.350000000000001" customHeight="1">
      <c r="A40" s="58" t="s">
        <v>47</v>
      </c>
      <c r="B40" s="55"/>
      <c r="C40" s="56"/>
      <c r="D40" s="55"/>
    </row>
    <row r="41" spans="1:4" ht="16.350000000000001" customHeight="1">
      <c r="A41" s="58" t="s">
        <v>48</v>
      </c>
      <c r="B41" s="55"/>
      <c r="C41" s="56"/>
      <c r="D41" s="55"/>
    </row>
    <row r="42" spans="1:4" ht="16.350000000000001" customHeight="1">
      <c r="A42" s="58" t="s">
        <v>49</v>
      </c>
      <c r="B42" s="55"/>
      <c r="C42" s="54"/>
      <c r="D42" s="55"/>
    </row>
    <row r="43" spans="1:4" ht="16.350000000000001" customHeight="1">
      <c r="A43" s="58" t="s">
        <v>50</v>
      </c>
      <c r="B43" s="55"/>
      <c r="C43" s="54"/>
      <c r="D43" s="55"/>
    </row>
    <row r="44" spans="1:4" ht="16.350000000000001" customHeight="1">
      <c r="A44" s="4" t="s">
        <v>51</v>
      </c>
      <c r="B44" s="57"/>
      <c r="C44" s="4" t="s">
        <v>52</v>
      </c>
      <c r="D44" s="57"/>
    </row>
  </sheetData>
  <mergeCells count="4">
    <mergeCell ref="A2:D2"/>
    <mergeCell ref="A3:D3"/>
    <mergeCell ref="A5:B5"/>
    <mergeCell ref="C5:D5"/>
  </mergeCells>
  <phoneticPr fontId="9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B32" sqref="B32"/>
    </sheetView>
  </sheetViews>
  <sheetFormatPr defaultColWidth="10" defaultRowHeight="13.5"/>
  <cols>
    <col min="1" max="1" width="7.75" customWidth="1"/>
    <col min="2" max="2" width="19.125" customWidth="1"/>
    <col min="3" max="3" width="10.625" customWidth="1"/>
    <col min="4" max="4" width="9.25" customWidth="1"/>
    <col min="5" max="5" width="9.625" customWidth="1"/>
    <col min="6" max="10" width="7.125" customWidth="1"/>
    <col min="11" max="11" width="8.75" customWidth="1"/>
    <col min="12" max="12" width="9.875" customWidth="1"/>
    <col min="13" max="17" width="7.125" customWidth="1"/>
    <col min="18" max="20" width="9.75" customWidth="1"/>
  </cols>
  <sheetData>
    <row r="1" spans="1:17" ht="22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5.85" customHeight="1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8.2" customHeight="1">
      <c r="A3" s="79" t="s">
        <v>109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7.25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4.5" customHeight="1">
      <c r="A5" s="78" t="s">
        <v>54</v>
      </c>
      <c r="B5" s="78"/>
      <c r="C5" s="78" t="s">
        <v>55</v>
      </c>
      <c r="D5" s="78" t="s">
        <v>56</v>
      </c>
      <c r="E5" s="78"/>
      <c r="F5" s="78"/>
      <c r="G5" s="78"/>
      <c r="H5" s="78"/>
      <c r="I5" s="78"/>
      <c r="J5" s="78"/>
      <c r="K5" s="78"/>
      <c r="L5" s="78" t="s">
        <v>57</v>
      </c>
      <c r="M5" s="78"/>
      <c r="N5" s="78"/>
      <c r="O5" s="78"/>
      <c r="P5" s="78"/>
      <c r="Q5" s="78"/>
    </row>
    <row r="6" spans="1:17" ht="18.95" customHeight="1">
      <c r="A6" s="78" t="s">
        <v>58</v>
      </c>
      <c r="B6" s="78" t="s">
        <v>59</v>
      </c>
      <c r="C6" s="78"/>
      <c r="D6" s="78" t="s">
        <v>60</v>
      </c>
      <c r="E6" s="78" t="s">
        <v>61</v>
      </c>
      <c r="F6" s="78" t="s">
        <v>62</v>
      </c>
      <c r="G6" s="78" t="s">
        <v>63</v>
      </c>
      <c r="H6" s="78" t="s">
        <v>64</v>
      </c>
      <c r="I6" s="78" t="s">
        <v>65</v>
      </c>
      <c r="J6" s="78" t="s">
        <v>66</v>
      </c>
      <c r="K6" s="78" t="s">
        <v>67</v>
      </c>
      <c r="L6" s="78" t="s">
        <v>60</v>
      </c>
      <c r="M6" s="78" t="s">
        <v>45</v>
      </c>
      <c r="N6" s="78"/>
      <c r="O6" s="78"/>
      <c r="P6" s="78" t="s">
        <v>68</v>
      </c>
      <c r="Q6" s="78" t="s">
        <v>50</v>
      </c>
    </row>
    <row r="7" spans="1:17" ht="28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4" t="s">
        <v>69</v>
      </c>
      <c r="N7" s="4" t="s">
        <v>70</v>
      </c>
      <c r="O7" s="4" t="s">
        <v>71</v>
      </c>
      <c r="P7" s="78"/>
      <c r="Q7" s="78"/>
    </row>
    <row r="8" spans="1:17" ht="31.9" customHeight="1">
      <c r="A8" s="82" t="s">
        <v>72</v>
      </c>
      <c r="B8" s="82"/>
      <c r="C8" s="57">
        <v>18200.05</v>
      </c>
      <c r="D8" s="55">
        <v>18200.05</v>
      </c>
      <c r="E8" s="55">
        <v>16900.05</v>
      </c>
      <c r="F8" s="55"/>
      <c r="G8" s="55"/>
      <c r="H8" s="55"/>
      <c r="I8" s="55"/>
      <c r="J8" s="55"/>
      <c r="K8" s="55">
        <v>1300</v>
      </c>
      <c r="L8" s="55"/>
      <c r="M8" s="55"/>
      <c r="N8" s="55"/>
      <c r="O8" s="55"/>
      <c r="P8" s="55"/>
      <c r="Q8" s="55"/>
    </row>
    <row r="9" spans="1:17" ht="31.15" customHeight="1">
      <c r="A9" s="81" t="s">
        <v>109</v>
      </c>
      <c r="B9" s="8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</sheetData>
  <mergeCells count="23">
    <mergeCell ref="A9:B9"/>
    <mergeCell ref="A6:A7"/>
    <mergeCell ref="B6:B7"/>
    <mergeCell ref="L6:L7"/>
    <mergeCell ref="K6:K7"/>
    <mergeCell ref="G6:G7"/>
    <mergeCell ref="A8:B8"/>
    <mergeCell ref="A2:Q2"/>
    <mergeCell ref="A3:Q3"/>
    <mergeCell ref="A4:Q4"/>
    <mergeCell ref="A5:B5"/>
    <mergeCell ref="D5:K5"/>
    <mergeCell ref="C5:C7"/>
    <mergeCell ref="I6:I7"/>
    <mergeCell ref="P6:P7"/>
    <mergeCell ref="Q6:Q7"/>
    <mergeCell ref="M6:O6"/>
    <mergeCell ref="J6:J7"/>
    <mergeCell ref="D6:D7"/>
    <mergeCell ref="L5:Q5"/>
    <mergeCell ref="E6:E7"/>
    <mergeCell ref="F6:F7"/>
    <mergeCell ref="H6:H7"/>
  </mergeCells>
  <phoneticPr fontId="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34" sqref="B34"/>
    </sheetView>
  </sheetViews>
  <sheetFormatPr defaultColWidth="10" defaultRowHeight="13.5"/>
  <cols>
    <col min="1" max="1" width="10" customWidth="1"/>
    <col min="2" max="2" width="35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0" width="9.75" customWidth="1"/>
    <col min="11" max="11" width="13.75" customWidth="1"/>
    <col min="12" max="12" width="9.75" customWidth="1"/>
  </cols>
  <sheetData>
    <row r="1" spans="1:11" ht="22.9" customHeight="1">
      <c r="A1" s="1"/>
      <c r="B1" s="1"/>
      <c r="C1" s="1"/>
      <c r="D1" s="1"/>
      <c r="E1" s="1"/>
      <c r="F1" s="1"/>
      <c r="G1" s="1"/>
      <c r="H1" s="1"/>
      <c r="I1" s="1"/>
    </row>
    <row r="2" spans="1:11" ht="35.85" customHeight="1">
      <c r="A2" s="75" t="s">
        <v>73</v>
      </c>
      <c r="B2" s="75"/>
      <c r="C2" s="75"/>
      <c r="D2" s="75"/>
      <c r="E2" s="75"/>
      <c r="F2" s="75"/>
      <c r="G2" s="75"/>
      <c r="H2" s="75"/>
      <c r="I2" s="75"/>
    </row>
    <row r="3" spans="1:11" ht="26.65" customHeight="1">
      <c r="A3" s="79" t="s">
        <v>109</v>
      </c>
      <c r="B3" s="79"/>
      <c r="C3" s="79"/>
      <c r="D3" s="79"/>
      <c r="E3" s="79"/>
      <c r="F3" s="79"/>
      <c r="G3" s="79"/>
      <c r="H3" s="79"/>
      <c r="I3" s="79"/>
    </row>
    <row r="4" spans="1:11" ht="16.350000000000001" customHeight="1">
      <c r="A4" s="84" t="s">
        <v>1</v>
      </c>
      <c r="B4" s="84"/>
      <c r="C4" s="84"/>
      <c r="D4" s="84"/>
      <c r="E4" s="84"/>
      <c r="F4" s="84"/>
      <c r="G4" s="84"/>
      <c r="H4" s="84"/>
      <c r="I4" s="84"/>
    </row>
    <row r="5" spans="1:11" ht="23.1" customHeight="1">
      <c r="A5" s="78" t="s">
        <v>54</v>
      </c>
      <c r="B5" s="78"/>
      <c r="C5" s="78" t="s">
        <v>55</v>
      </c>
      <c r="D5" s="78" t="s">
        <v>74</v>
      </c>
      <c r="E5" s="78"/>
      <c r="F5" s="78"/>
      <c r="G5" s="78" t="s">
        <v>75</v>
      </c>
      <c r="H5" s="78"/>
      <c r="I5" s="78"/>
    </row>
    <row r="6" spans="1:11" ht="25.35" customHeight="1">
      <c r="A6" s="4" t="s">
        <v>58</v>
      </c>
      <c r="B6" s="4" t="s">
        <v>59</v>
      </c>
      <c r="C6" s="78"/>
      <c r="D6" s="4" t="s">
        <v>60</v>
      </c>
      <c r="E6" s="4" t="s">
        <v>76</v>
      </c>
      <c r="F6" s="4" t="s">
        <v>77</v>
      </c>
      <c r="G6" s="4" t="s">
        <v>60</v>
      </c>
      <c r="H6" s="4" t="s">
        <v>78</v>
      </c>
      <c r="I6" s="4" t="s">
        <v>79</v>
      </c>
    </row>
    <row r="7" spans="1:11" ht="22.9" customHeight="1">
      <c r="A7" s="78" t="s">
        <v>80</v>
      </c>
      <c r="B7" s="78"/>
      <c r="C7" s="57">
        <v>18200.05</v>
      </c>
      <c r="D7" s="55">
        <v>3824.8</v>
      </c>
      <c r="E7" s="62">
        <v>2889.08</v>
      </c>
      <c r="F7" s="62">
        <v>935.72</v>
      </c>
      <c r="G7" s="55">
        <v>14375.25</v>
      </c>
      <c r="H7" s="55"/>
      <c r="I7" s="55">
        <v>14375.25</v>
      </c>
      <c r="J7" s="60"/>
      <c r="K7" s="61"/>
    </row>
    <row r="8" spans="1:11" ht="26.1" customHeight="1">
      <c r="A8" s="83" t="s">
        <v>570</v>
      </c>
      <c r="B8" s="83"/>
      <c r="C8" s="3"/>
      <c r="D8" s="3"/>
      <c r="E8" s="3"/>
      <c r="F8" s="3"/>
      <c r="G8" s="3"/>
      <c r="H8" s="3"/>
      <c r="I8" s="3"/>
    </row>
  </sheetData>
  <mergeCells count="9">
    <mergeCell ref="A7:B7"/>
    <mergeCell ref="A8:B8"/>
    <mergeCell ref="C5:C6"/>
    <mergeCell ref="A2:I2"/>
    <mergeCell ref="A3:I3"/>
    <mergeCell ref="A4:I4"/>
    <mergeCell ref="A5:B5"/>
    <mergeCell ref="D5:F5"/>
    <mergeCell ref="G5:I5"/>
  </mergeCells>
  <phoneticPr fontId="9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35" sqref="F35"/>
    </sheetView>
  </sheetViews>
  <sheetFormatPr defaultColWidth="10" defaultRowHeight="13.5"/>
  <cols>
    <col min="1" max="1" width="23.25" customWidth="1"/>
    <col min="2" max="2" width="19" customWidth="1"/>
    <col min="3" max="3" width="33" customWidth="1"/>
    <col min="4" max="4" width="18.75" customWidth="1"/>
    <col min="5" max="5" width="9.75" customWidth="1"/>
  </cols>
  <sheetData>
    <row r="1" spans="1:4" ht="17.25" customHeight="1">
      <c r="A1" s="1"/>
      <c r="B1" s="1"/>
      <c r="C1" s="1"/>
      <c r="D1" s="1"/>
    </row>
    <row r="2" spans="1:4" ht="60.4" customHeight="1">
      <c r="A2" s="75" t="s">
        <v>81</v>
      </c>
      <c r="B2" s="75"/>
      <c r="C2" s="75"/>
      <c r="D2" s="75"/>
    </row>
    <row r="3" spans="1:4" ht="22.9" customHeight="1">
      <c r="A3" s="79" t="s">
        <v>565</v>
      </c>
      <c r="B3" s="79"/>
      <c r="C3" s="79"/>
      <c r="D3" s="79"/>
    </row>
    <row r="4" spans="1:4" ht="16.350000000000001" customHeight="1">
      <c r="A4" s="80" t="s">
        <v>1</v>
      </c>
      <c r="B4" s="80"/>
      <c r="C4" s="80"/>
      <c r="D4" s="80"/>
    </row>
    <row r="5" spans="1:4" ht="19.5" customHeight="1">
      <c r="A5" s="78" t="s">
        <v>2</v>
      </c>
      <c r="B5" s="78"/>
      <c r="C5" s="78" t="s">
        <v>3</v>
      </c>
      <c r="D5" s="78"/>
    </row>
    <row r="6" spans="1:4" ht="19.5" customHeight="1">
      <c r="A6" s="4" t="s">
        <v>82</v>
      </c>
      <c r="B6" s="4" t="s">
        <v>5</v>
      </c>
      <c r="C6" s="4" t="s">
        <v>82</v>
      </c>
      <c r="D6" s="4" t="s">
        <v>5</v>
      </c>
    </row>
    <row r="7" spans="1:4" ht="18.75" customHeight="1">
      <c r="A7" s="6" t="s">
        <v>83</v>
      </c>
      <c r="B7" s="7"/>
      <c r="C7" s="6" t="s">
        <v>84</v>
      </c>
      <c r="D7" s="7"/>
    </row>
    <row r="8" spans="1:4" ht="18.75" customHeight="1">
      <c r="A8" s="6" t="s">
        <v>85</v>
      </c>
      <c r="B8" s="8">
        <v>13957</v>
      </c>
      <c r="C8" s="6" t="s">
        <v>7</v>
      </c>
      <c r="D8" s="8">
        <v>3083</v>
      </c>
    </row>
    <row r="9" spans="1:4" ht="18.75" customHeight="1">
      <c r="A9" s="6" t="s">
        <v>86</v>
      </c>
      <c r="B9" s="8">
        <v>2943.05</v>
      </c>
      <c r="C9" s="6" t="s">
        <v>9</v>
      </c>
      <c r="D9" s="8"/>
    </row>
    <row r="10" spans="1:4" ht="18.75" customHeight="1">
      <c r="A10" s="6" t="s">
        <v>87</v>
      </c>
      <c r="B10" s="8"/>
      <c r="C10" s="6" t="s">
        <v>11</v>
      </c>
      <c r="D10" s="8">
        <v>9.9</v>
      </c>
    </row>
    <row r="11" spans="1:4" ht="18.75" customHeight="1">
      <c r="A11" s="6" t="s">
        <v>88</v>
      </c>
      <c r="B11" s="7"/>
      <c r="C11" s="6" t="s">
        <v>13</v>
      </c>
      <c r="D11" s="8">
        <v>13.14</v>
      </c>
    </row>
    <row r="12" spans="1:4" ht="18.75" customHeight="1">
      <c r="A12" s="6" t="s">
        <v>85</v>
      </c>
      <c r="B12" s="8"/>
      <c r="C12" s="6" t="s">
        <v>15</v>
      </c>
      <c r="D12" s="8">
        <v>85.57</v>
      </c>
    </row>
    <row r="13" spans="1:4" ht="18.75" customHeight="1">
      <c r="A13" s="6" t="s">
        <v>86</v>
      </c>
      <c r="B13" s="8"/>
      <c r="C13" s="6" t="s">
        <v>17</v>
      </c>
      <c r="D13" s="8">
        <v>38</v>
      </c>
    </row>
    <row r="14" spans="1:4" ht="18.75" customHeight="1">
      <c r="A14" s="6" t="s">
        <v>87</v>
      </c>
      <c r="B14" s="8"/>
      <c r="C14" s="6" t="s">
        <v>19</v>
      </c>
      <c r="D14" s="8">
        <v>251.38</v>
      </c>
    </row>
    <row r="15" spans="1:4" ht="18.75" customHeight="1">
      <c r="A15" s="6"/>
      <c r="B15" s="9"/>
      <c r="C15" s="6" t="s">
        <v>20</v>
      </c>
      <c r="D15" s="8">
        <v>976.47</v>
      </c>
    </row>
    <row r="16" spans="1:4" ht="18.75" customHeight="1">
      <c r="A16" s="6"/>
      <c r="B16" s="9"/>
      <c r="C16" s="6" t="s">
        <v>21</v>
      </c>
      <c r="D16" s="8"/>
    </row>
    <row r="17" spans="1:4" ht="18.75" customHeight="1">
      <c r="A17" s="6"/>
      <c r="B17" s="9"/>
      <c r="C17" s="6" t="s">
        <v>22</v>
      </c>
      <c r="D17" s="8">
        <v>156.5</v>
      </c>
    </row>
    <row r="18" spans="1:4" ht="18.75" customHeight="1">
      <c r="A18" s="6"/>
      <c r="B18" s="9"/>
      <c r="C18" s="6" t="s">
        <v>23</v>
      </c>
      <c r="D18" s="8">
        <v>1038.6199999999999</v>
      </c>
    </row>
    <row r="19" spans="1:4" ht="18.75" customHeight="1">
      <c r="A19" s="6"/>
      <c r="B19" s="9"/>
      <c r="C19" s="6" t="s">
        <v>24</v>
      </c>
      <c r="D19" s="8">
        <v>4130.05</v>
      </c>
    </row>
    <row r="20" spans="1:4" ht="18.75" customHeight="1">
      <c r="A20" s="6"/>
      <c r="B20" s="6"/>
      <c r="C20" s="6" t="s">
        <v>25</v>
      </c>
      <c r="D20" s="8">
        <v>6447.86</v>
      </c>
    </row>
    <row r="21" spans="1:4" ht="18.75" customHeight="1">
      <c r="A21" s="6"/>
      <c r="B21" s="6"/>
      <c r="C21" s="6" t="s">
        <v>26</v>
      </c>
      <c r="D21" s="8">
        <v>15</v>
      </c>
    </row>
    <row r="22" spans="1:4" ht="18.75" customHeight="1">
      <c r="A22" s="6"/>
      <c r="B22" s="6"/>
      <c r="C22" s="6" t="s">
        <v>27</v>
      </c>
      <c r="D22" s="8">
        <v>19.600000000000001</v>
      </c>
    </row>
    <row r="23" spans="1:4" ht="18.75" customHeight="1">
      <c r="A23" s="6"/>
      <c r="B23" s="6"/>
      <c r="C23" s="6" t="s">
        <v>28</v>
      </c>
      <c r="D23" s="8">
        <v>7.5</v>
      </c>
    </row>
    <row r="24" spans="1:4" ht="18.75" customHeight="1">
      <c r="A24" s="6"/>
      <c r="B24" s="6"/>
      <c r="C24" s="6" t="s">
        <v>29</v>
      </c>
      <c r="D24" s="8"/>
    </row>
    <row r="25" spans="1:4" ht="18.75" customHeight="1">
      <c r="A25" s="6"/>
      <c r="B25" s="6"/>
      <c r="C25" s="6" t="s">
        <v>30</v>
      </c>
      <c r="D25" s="8"/>
    </row>
    <row r="26" spans="1:4" ht="18.75" customHeight="1">
      <c r="A26" s="6"/>
      <c r="B26" s="6"/>
      <c r="C26" s="6" t="s">
        <v>31</v>
      </c>
      <c r="D26" s="8"/>
    </row>
    <row r="27" spans="1:4" ht="18.75" customHeight="1">
      <c r="A27" s="6"/>
      <c r="B27" s="6"/>
      <c r="C27" s="6" t="s">
        <v>32</v>
      </c>
      <c r="D27" s="8">
        <v>265.64</v>
      </c>
    </row>
    <row r="28" spans="1:4" ht="18.75" customHeight="1">
      <c r="A28" s="6"/>
      <c r="B28" s="6"/>
      <c r="C28" s="6" t="s">
        <v>33</v>
      </c>
      <c r="D28" s="8"/>
    </row>
    <row r="29" spans="1:4" ht="18.75" customHeight="1">
      <c r="A29" s="6"/>
      <c r="B29" s="6"/>
      <c r="C29" s="6" t="s">
        <v>34</v>
      </c>
      <c r="D29" s="8"/>
    </row>
    <row r="30" spans="1:4" ht="18.75" customHeight="1">
      <c r="A30" s="6"/>
      <c r="B30" s="6"/>
      <c r="C30" s="6" t="s">
        <v>35</v>
      </c>
      <c r="D30" s="8">
        <v>45.82</v>
      </c>
    </row>
    <row r="31" spans="1:4" ht="18.75" customHeight="1">
      <c r="A31" s="6"/>
      <c r="B31" s="6"/>
      <c r="C31" s="6" t="s">
        <v>36</v>
      </c>
      <c r="D31" s="8"/>
    </row>
    <row r="32" spans="1:4" ht="18.75" customHeight="1">
      <c r="A32" s="6"/>
      <c r="B32" s="6"/>
      <c r="C32" s="6" t="s">
        <v>37</v>
      </c>
      <c r="D32" s="8">
        <v>316</v>
      </c>
    </row>
    <row r="33" spans="1:4" ht="18.75" customHeight="1">
      <c r="A33" s="6"/>
      <c r="B33" s="6"/>
      <c r="C33" s="6" t="s">
        <v>38</v>
      </c>
      <c r="D33" s="8"/>
    </row>
    <row r="34" spans="1:4" ht="18.75" customHeight="1">
      <c r="A34" s="6"/>
      <c r="B34" s="6"/>
      <c r="C34" s="6" t="s">
        <v>39</v>
      </c>
      <c r="D34" s="8"/>
    </row>
    <row r="35" spans="1:4" ht="18.75" customHeight="1">
      <c r="A35" s="6"/>
      <c r="B35" s="6"/>
      <c r="C35" s="6" t="s">
        <v>40</v>
      </c>
      <c r="D35" s="8"/>
    </row>
    <row r="36" spans="1:4" ht="18.75" customHeight="1">
      <c r="A36" s="6"/>
      <c r="B36" s="6"/>
      <c r="C36" s="6" t="s">
        <v>41</v>
      </c>
      <c r="D36" s="8"/>
    </row>
    <row r="37" spans="1:4" ht="18.75" customHeight="1">
      <c r="A37" s="6"/>
      <c r="B37" s="6"/>
      <c r="C37" s="6" t="s">
        <v>42</v>
      </c>
      <c r="D37" s="8"/>
    </row>
    <row r="38" spans="1:4" ht="18.75" customHeight="1">
      <c r="A38" s="6"/>
      <c r="B38" s="6"/>
      <c r="C38" s="6" t="s">
        <v>89</v>
      </c>
      <c r="D38" s="8"/>
    </row>
    <row r="39" spans="1:4" ht="18.75" customHeight="1">
      <c r="A39" s="10" t="s">
        <v>51</v>
      </c>
      <c r="B39" s="7">
        <v>16900.05</v>
      </c>
      <c r="C39" s="10" t="s">
        <v>52</v>
      </c>
      <c r="D39" s="11">
        <f>SUM(D8:D38)</f>
        <v>16900.050000000003</v>
      </c>
    </row>
    <row r="40" spans="1:4" ht="16.350000000000001" customHeight="1">
      <c r="A40" s="1"/>
      <c r="B40" s="1"/>
      <c r="C40" s="1"/>
      <c r="D40" s="1"/>
    </row>
  </sheetData>
  <mergeCells count="5">
    <mergeCell ref="A2:D2"/>
    <mergeCell ref="A3:D3"/>
    <mergeCell ref="A4:D4"/>
    <mergeCell ref="A5:B5"/>
    <mergeCell ref="C5:D5"/>
  </mergeCells>
  <phoneticPr fontId="9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workbookViewId="0">
      <selection activeCell="F194" sqref="F194"/>
    </sheetView>
  </sheetViews>
  <sheetFormatPr defaultColWidth="10" defaultRowHeight="13.5"/>
  <cols>
    <col min="1" max="1" width="12.25" style="45" customWidth="1"/>
    <col min="2" max="2" width="25.875" style="45" customWidth="1"/>
    <col min="3" max="5" width="12.625" style="46" customWidth="1"/>
    <col min="6" max="6" width="11.625" style="47" customWidth="1"/>
    <col min="7" max="7" width="15.25" style="48" customWidth="1"/>
    <col min="8" max="16384" width="10" style="45"/>
  </cols>
  <sheetData>
    <row r="1" spans="1:7" ht="20.65" customHeight="1">
      <c r="A1" s="38"/>
      <c r="B1" s="38"/>
      <c r="C1" s="39"/>
      <c r="D1" s="39"/>
      <c r="E1" s="39"/>
      <c r="F1" s="39"/>
      <c r="G1" s="40"/>
    </row>
    <row r="2" spans="1:7" ht="42.75" customHeight="1">
      <c r="A2" s="87" t="s">
        <v>90</v>
      </c>
      <c r="B2" s="87"/>
      <c r="C2" s="87"/>
      <c r="D2" s="87"/>
      <c r="E2" s="87"/>
      <c r="F2" s="87"/>
      <c r="G2" s="87"/>
    </row>
    <row r="3" spans="1:7" ht="30.75" customHeight="1">
      <c r="A3" s="88" t="s">
        <v>566</v>
      </c>
      <c r="B3" s="88"/>
      <c r="C3" s="88"/>
      <c r="D3" s="88"/>
      <c r="E3" s="88"/>
      <c r="F3" s="88"/>
      <c r="G3" s="88"/>
    </row>
    <row r="4" spans="1:7" ht="16.350000000000001" customHeight="1">
      <c r="A4" s="89" t="s">
        <v>1</v>
      </c>
      <c r="B4" s="89"/>
      <c r="C4" s="89"/>
      <c r="D4" s="89"/>
      <c r="E4" s="89"/>
      <c r="F4" s="89"/>
      <c r="G4" s="89"/>
    </row>
    <row r="5" spans="1:7" ht="27.6" customHeight="1">
      <c r="A5" s="24" t="s">
        <v>91</v>
      </c>
      <c r="B5" s="24" t="s">
        <v>92</v>
      </c>
      <c r="C5" s="41" t="s">
        <v>60</v>
      </c>
      <c r="D5" s="90" t="s">
        <v>74</v>
      </c>
      <c r="E5" s="90"/>
      <c r="F5" s="90"/>
      <c r="G5" s="85" t="s">
        <v>75</v>
      </c>
    </row>
    <row r="6" spans="1:7" ht="18.75" customHeight="1">
      <c r="A6" s="42"/>
      <c r="B6" s="42"/>
      <c r="C6" s="43"/>
      <c r="D6" s="27" t="s">
        <v>69</v>
      </c>
      <c r="E6" s="27" t="s">
        <v>93</v>
      </c>
      <c r="F6" s="27" t="s">
        <v>77</v>
      </c>
      <c r="G6" s="86"/>
    </row>
    <row r="7" spans="1:7" ht="18.75" customHeight="1">
      <c r="A7" s="42"/>
      <c r="B7" s="42"/>
      <c r="C7" s="43">
        <f>C8+C44+C48+C55+C60+C63+C75+C116+C129+C140+C149+C179+C182+C185+C188+C191</f>
        <v>13956.995965000002</v>
      </c>
      <c r="D7" s="43">
        <f>D8+D44+D48+D55+D60+D63+D75+D116+D129+D140+D149+D179+D182+D185+D188+D191</f>
        <v>3824.7969999999996</v>
      </c>
      <c r="E7" s="43">
        <f>E8+E44+E48+E55+E60+E63+E75+E116+E129+E140+E149+E179+E182+E185+E188+E191</f>
        <v>2889.0769999999998</v>
      </c>
      <c r="F7" s="43">
        <f>F8+F44+F48+F55+F60+F63+F75+F116+F129+F140+F149+F179+F182+F185+F188+F191</f>
        <v>935.72</v>
      </c>
      <c r="G7" s="43">
        <f>G8+G44+G48+G55+G60+G63+G75+G116+G129+G140+G149+G179+G182+G185+G188+G191</f>
        <v>10132.198965000001</v>
      </c>
    </row>
    <row r="8" spans="1:7" ht="18.75" customHeight="1">
      <c r="A8" s="35">
        <v>201</v>
      </c>
      <c r="B8" s="51" t="s">
        <v>563</v>
      </c>
      <c r="C8" s="53">
        <f>D8+G8</f>
        <v>3082.99676</v>
      </c>
      <c r="D8" s="49">
        <f>E8+F8</f>
        <v>2348.6499999999996</v>
      </c>
      <c r="E8" s="49">
        <f>E9+E14+E12+E18+E20+E23+E25+E28+E30+E33+E35+E39+E41+E37</f>
        <v>2295.9699999999998</v>
      </c>
      <c r="F8" s="49">
        <f>F9+F14+F12+F18+F20+F23+F25+F28+F30+F33+F35+F39+F41+F37</f>
        <v>52.68</v>
      </c>
      <c r="G8" s="49">
        <f>G9+G14+G12+G18+G20+G23+G25+G28+G30+G33+G35+G39+G41+G37</f>
        <v>734.34676000000013</v>
      </c>
    </row>
    <row r="9" spans="1:7" ht="15" customHeight="1">
      <c r="A9" s="35">
        <v>20101</v>
      </c>
      <c r="B9" s="25" t="s">
        <v>564</v>
      </c>
      <c r="C9" s="53">
        <f t="shared" ref="C9:C72" si="0">D9+G9</f>
        <v>48.249499999999998</v>
      </c>
      <c r="D9" s="30">
        <f t="shared" ref="D9:D72" si="1">E9+F9</f>
        <v>0</v>
      </c>
      <c r="E9" s="30">
        <f>E10+E11</f>
        <v>0</v>
      </c>
      <c r="F9" s="30">
        <f>F10+F11</f>
        <v>0</v>
      </c>
      <c r="G9" s="30">
        <f>G10+G11</f>
        <v>48.249499999999998</v>
      </c>
    </row>
    <row r="10" spans="1:7" ht="15" customHeight="1">
      <c r="A10" s="29" t="s">
        <v>176</v>
      </c>
      <c r="B10" s="28" t="s">
        <v>177</v>
      </c>
      <c r="C10" s="66">
        <f t="shared" si="0"/>
        <v>47.249499999999998</v>
      </c>
      <c r="D10" s="30">
        <f t="shared" si="1"/>
        <v>0</v>
      </c>
      <c r="E10" s="30">
        <v>0</v>
      </c>
      <c r="F10" s="30">
        <v>0</v>
      </c>
      <c r="G10" s="30">
        <v>47.249499999999998</v>
      </c>
    </row>
    <row r="11" spans="1:7" ht="15" customHeight="1">
      <c r="A11" s="29" t="s">
        <v>178</v>
      </c>
      <c r="B11" s="28" t="s">
        <v>179</v>
      </c>
      <c r="C11" s="66">
        <f t="shared" si="0"/>
        <v>1</v>
      </c>
      <c r="D11" s="30">
        <f t="shared" si="1"/>
        <v>0</v>
      </c>
      <c r="E11" s="30">
        <v>0</v>
      </c>
      <c r="F11" s="30">
        <v>0</v>
      </c>
      <c r="G11" s="30">
        <v>1</v>
      </c>
    </row>
    <row r="12" spans="1:7" ht="15" customHeight="1">
      <c r="A12" s="35">
        <v>20102</v>
      </c>
      <c r="B12" s="44" t="s">
        <v>461</v>
      </c>
      <c r="C12" s="53">
        <f t="shared" si="0"/>
        <v>10.8</v>
      </c>
      <c r="D12" s="30">
        <f t="shared" si="1"/>
        <v>0</v>
      </c>
      <c r="E12" s="30">
        <f>E13</f>
        <v>0</v>
      </c>
      <c r="F12" s="30">
        <f>F13</f>
        <v>0</v>
      </c>
      <c r="G12" s="30">
        <f>G13</f>
        <v>10.8</v>
      </c>
    </row>
    <row r="13" spans="1:7" ht="15" customHeight="1">
      <c r="A13" s="29" t="s">
        <v>180</v>
      </c>
      <c r="B13" s="28" t="s">
        <v>177</v>
      </c>
      <c r="C13" s="53">
        <f t="shared" si="0"/>
        <v>10.8</v>
      </c>
      <c r="D13" s="30">
        <f t="shared" si="1"/>
        <v>0</v>
      </c>
      <c r="E13" s="30">
        <v>0</v>
      </c>
      <c r="F13" s="30">
        <v>0</v>
      </c>
      <c r="G13" s="30">
        <v>10.8</v>
      </c>
    </row>
    <row r="14" spans="1:7" ht="15" customHeight="1">
      <c r="A14" s="29" t="s">
        <v>110</v>
      </c>
      <c r="B14" s="25" t="s">
        <v>111</v>
      </c>
      <c r="C14" s="53">
        <f t="shared" si="0"/>
        <v>2564.7273</v>
      </c>
      <c r="D14" s="49">
        <f t="shared" si="1"/>
        <v>2346.75</v>
      </c>
      <c r="E14" s="49">
        <f>E15+E16+E17</f>
        <v>2295.9699999999998</v>
      </c>
      <c r="F14" s="49">
        <f>F15+F16+F17</f>
        <v>50.78</v>
      </c>
      <c r="G14" s="49">
        <f>G15+G16+G17</f>
        <v>217.97730000000001</v>
      </c>
    </row>
    <row r="15" spans="1:7" ht="15" customHeight="1">
      <c r="A15" s="29" t="s">
        <v>112</v>
      </c>
      <c r="B15" s="28" t="s">
        <v>113</v>
      </c>
      <c r="C15" s="66">
        <f t="shared" si="0"/>
        <v>2295.9699999999998</v>
      </c>
      <c r="D15" s="30">
        <f t="shared" si="1"/>
        <v>2295.9699999999998</v>
      </c>
      <c r="E15" s="30">
        <v>2295.9699999999998</v>
      </c>
      <c r="F15" s="30">
        <v>0</v>
      </c>
      <c r="G15" s="30">
        <v>0</v>
      </c>
    </row>
    <row r="16" spans="1:7" ht="15" customHeight="1">
      <c r="A16" s="29" t="s">
        <v>181</v>
      </c>
      <c r="B16" s="28" t="s">
        <v>177</v>
      </c>
      <c r="C16" s="66">
        <f t="shared" si="0"/>
        <v>217.97730000000001</v>
      </c>
      <c r="D16" s="30">
        <f t="shared" si="1"/>
        <v>0</v>
      </c>
      <c r="E16" s="30">
        <v>0</v>
      </c>
      <c r="F16" s="30">
        <v>0</v>
      </c>
      <c r="G16" s="30">
        <v>217.97730000000001</v>
      </c>
    </row>
    <row r="17" spans="1:7" ht="15" customHeight="1">
      <c r="A17" s="29" t="s">
        <v>114</v>
      </c>
      <c r="B17" s="28" t="s">
        <v>115</v>
      </c>
      <c r="C17" s="66">
        <f t="shared" si="0"/>
        <v>50.78</v>
      </c>
      <c r="D17" s="30">
        <f t="shared" si="1"/>
        <v>50.78</v>
      </c>
      <c r="E17" s="30">
        <v>0</v>
      </c>
      <c r="F17" s="30">
        <v>50.78</v>
      </c>
      <c r="G17" s="30">
        <v>0</v>
      </c>
    </row>
    <row r="18" spans="1:7" ht="15" customHeight="1">
      <c r="A18" s="29" t="s">
        <v>182</v>
      </c>
      <c r="B18" s="25" t="s">
        <v>183</v>
      </c>
      <c r="C18" s="53">
        <f t="shared" si="0"/>
        <v>280</v>
      </c>
      <c r="D18" s="30">
        <f t="shared" si="1"/>
        <v>0</v>
      </c>
      <c r="E18" s="30">
        <f>E19</f>
        <v>0</v>
      </c>
      <c r="F18" s="30">
        <f>F19</f>
        <v>0</v>
      </c>
      <c r="G18" s="30">
        <f>G19</f>
        <v>280</v>
      </c>
    </row>
    <row r="19" spans="1:7" ht="15" customHeight="1">
      <c r="A19" s="29" t="s">
        <v>184</v>
      </c>
      <c r="B19" s="28" t="s">
        <v>185</v>
      </c>
      <c r="C19" s="66">
        <f t="shared" si="0"/>
        <v>280</v>
      </c>
      <c r="D19" s="30">
        <f t="shared" si="1"/>
        <v>0</v>
      </c>
      <c r="E19" s="30">
        <v>0</v>
      </c>
      <c r="F19" s="30">
        <v>0</v>
      </c>
      <c r="G19" s="30">
        <v>280</v>
      </c>
    </row>
    <row r="20" spans="1:7" ht="15" customHeight="1">
      <c r="A20" s="29" t="s">
        <v>186</v>
      </c>
      <c r="B20" s="25" t="s">
        <v>187</v>
      </c>
      <c r="C20" s="53">
        <f t="shared" si="0"/>
        <v>33.65746</v>
      </c>
      <c r="D20" s="30">
        <f t="shared" si="1"/>
        <v>0</v>
      </c>
      <c r="E20" s="30">
        <f>E21+E22</f>
        <v>0</v>
      </c>
      <c r="F20" s="30">
        <f>F21+F22</f>
        <v>0</v>
      </c>
      <c r="G20" s="30">
        <f>G21+G22</f>
        <v>33.65746</v>
      </c>
    </row>
    <row r="21" spans="1:7" ht="15" customHeight="1">
      <c r="A21" s="29" t="s">
        <v>188</v>
      </c>
      <c r="B21" s="28" t="s">
        <v>177</v>
      </c>
      <c r="C21" s="66">
        <f t="shared" si="0"/>
        <v>2.16</v>
      </c>
      <c r="D21" s="30">
        <f t="shared" si="1"/>
        <v>0</v>
      </c>
      <c r="E21" s="30">
        <v>0</v>
      </c>
      <c r="F21" s="30">
        <v>0</v>
      </c>
      <c r="G21" s="30">
        <v>2.16</v>
      </c>
    </row>
    <row r="22" spans="1:7" ht="15" customHeight="1">
      <c r="A22" s="29" t="s">
        <v>189</v>
      </c>
      <c r="B22" s="28" t="s">
        <v>190</v>
      </c>
      <c r="C22" s="66">
        <f t="shared" si="0"/>
        <v>31.497459999999997</v>
      </c>
      <c r="D22" s="30">
        <f t="shared" si="1"/>
        <v>0</v>
      </c>
      <c r="E22" s="30">
        <v>0</v>
      </c>
      <c r="F22" s="30">
        <v>0</v>
      </c>
      <c r="G22" s="30">
        <v>31.497459999999997</v>
      </c>
    </row>
    <row r="23" spans="1:7" ht="15" customHeight="1">
      <c r="A23" s="29" t="s">
        <v>191</v>
      </c>
      <c r="B23" s="25" t="s">
        <v>192</v>
      </c>
      <c r="C23" s="53">
        <f t="shared" si="0"/>
        <v>3</v>
      </c>
      <c r="D23" s="30">
        <f t="shared" si="1"/>
        <v>0</v>
      </c>
      <c r="E23" s="30">
        <f>E24</f>
        <v>0</v>
      </c>
      <c r="F23" s="30">
        <f>F24</f>
        <v>0</v>
      </c>
      <c r="G23" s="30">
        <f>G24</f>
        <v>3</v>
      </c>
    </row>
    <row r="24" spans="1:7" ht="15" customHeight="1">
      <c r="A24" s="29" t="s">
        <v>193</v>
      </c>
      <c r="B24" s="28" t="s">
        <v>177</v>
      </c>
      <c r="C24" s="66">
        <f t="shared" si="0"/>
        <v>3</v>
      </c>
      <c r="D24" s="30">
        <f t="shared" si="1"/>
        <v>0</v>
      </c>
      <c r="E24" s="30">
        <v>0</v>
      </c>
      <c r="F24" s="30">
        <v>0</v>
      </c>
      <c r="G24" s="30">
        <v>3</v>
      </c>
    </row>
    <row r="25" spans="1:7" ht="15" customHeight="1">
      <c r="A25" s="29" t="s">
        <v>116</v>
      </c>
      <c r="B25" s="25" t="s">
        <v>117</v>
      </c>
      <c r="C25" s="53">
        <f t="shared" si="0"/>
        <v>0.9</v>
      </c>
      <c r="D25" s="30">
        <f t="shared" si="1"/>
        <v>0.9</v>
      </c>
      <c r="E25" s="30">
        <f>E26+E27</f>
        <v>0</v>
      </c>
      <c r="F25" s="30">
        <f>F26+F27</f>
        <v>0.9</v>
      </c>
      <c r="G25" s="30">
        <f>G26+G27</f>
        <v>0</v>
      </c>
    </row>
    <row r="26" spans="1:7" ht="15" customHeight="1">
      <c r="A26" s="29" t="s">
        <v>194</v>
      </c>
      <c r="B26" s="28" t="s">
        <v>177</v>
      </c>
      <c r="C26" s="66">
        <f t="shared" si="0"/>
        <v>0</v>
      </c>
      <c r="D26" s="30">
        <f t="shared" si="1"/>
        <v>0</v>
      </c>
      <c r="E26" s="30">
        <v>0</v>
      </c>
      <c r="F26" s="30">
        <v>0</v>
      </c>
      <c r="G26" s="30">
        <v>0</v>
      </c>
    </row>
    <row r="27" spans="1:7" ht="15" customHeight="1">
      <c r="A27" s="29" t="s">
        <v>118</v>
      </c>
      <c r="B27" s="28" t="s">
        <v>119</v>
      </c>
      <c r="C27" s="66">
        <f t="shared" si="0"/>
        <v>0.9</v>
      </c>
      <c r="D27" s="30">
        <f t="shared" si="1"/>
        <v>0.9</v>
      </c>
      <c r="E27" s="30">
        <v>0</v>
      </c>
      <c r="F27" s="30">
        <v>0.9</v>
      </c>
      <c r="G27" s="30">
        <v>0</v>
      </c>
    </row>
    <row r="28" spans="1:7" ht="15" customHeight="1">
      <c r="A28" s="29" t="s">
        <v>195</v>
      </c>
      <c r="B28" s="25" t="s">
        <v>196</v>
      </c>
      <c r="C28" s="53">
        <f t="shared" si="0"/>
        <v>3</v>
      </c>
      <c r="D28" s="30">
        <f t="shared" si="1"/>
        <v>0</v>
      </c>
      <c r="E28" s="30">
        <f>E29</f>
        <v>0</v>
      </c>
      <c r="F28" s="30">
        <f>F29</f>
        <v>0</v>
      </c>
      <c r="G28" s="30">
        <f>G29</f>
        <v>3</v>
      </c>
    </row>
    <row r="29" spans="1:7" ht="15" customHeight="1">
      <c r="A29" s="31" t="s">
        <v>197</v>
      </c>
      <c r="B29" s="28" t="s">
        <v>177</v>
      </c>
      <c r="C29" s="66">
        <f t="shared" si="0"/>
        <v>3</v>
      </c>
      <c r="D29" s="30">
        <f t="shared" si="1"/>
        <v>0</v>
      </c>
      <c r="E29" s="30">
        <v>0</v>
      </c>
      <c r="F29" s="30">
        <v>0</v>
      </c>
      <c r="G29" s="30">
        <v>3</v>
      </c>
    </row>
    <row r="30" spans="1:7" ht="15" customHeight="1">
      <c r="A30" s="31" t="s">
        <v>120</v>
      </c>
      <c r="B30" s="25" t="s">
        <v>121</v>
      </c>
      <c r="C30" s="53">
        <f t="shared" si="0"/>
        <v>8.5</v>
      </c>
      <c r="D30" s="30">
        <f t="shared" si="1"/>
        <v>1</v>
      </c>
      <c r="E30" s="30">
        <f>E31+E32</f>
        <v>0</v>
      </c>
      <c r="F30" s="30">
        <f>F31+F32</f>
        <v>1</v>
      </c>
      <c r="G30" s="30">
        <f>G31+G32</f>
        <v>7.5</v>
      </c>
    </row>
    <row r="31" spans="1:7" ht="15" customHeight="1">
      <c r="A31" s="31" t="s">
        <v>198</v>
      </c>
      <c r="B31" s="28" t="s">
        <v>199</v>
      </c>
      <c r="C31" s="66">
        <f t="shared" si="0"/>
        <v>7.5</v>
      </c>
      <c r="D31" s="30">
        <f t="shared" si="1"/>
        <v>0</v>
      </c>
      <c r="E31" s="30">
        <v>0</v>
      </c>
      <c r="F31" s="30">
        <v>0</v>
      </c>
      <c r="G31" s="30">
        <v>7.5</v>
      </c>
    </row>
    <row r="32" spans="1:7" ht="15" customHeight="1">
      <c r="A32" s="31" t="s">
        <v>122</v>
      </c>
      <c r="B32" s="28" t="s">
        <v>123</v>
      </c>
      <c r="C32" s="66">
        <f t="shared" si="0"/>
        <v>1</v>
      </c>
      <c r="D32" s="30">
        <f t="shared" si="1"/>
        <v>1</v>
      </c>
      <c r="E32" s="30">
        <v>0</v>
      </c>
      <c r="F32" s="30">
        <v>1</v>
      </c>
      <c r="G32" s="30">
        <v>0</v>
      </c>
    </row>
    <row r="33" spans="1:7" ht="15" customHeight="1">
      <c r="A33" s="31" t="s">
        <v>200</v>
      </c>
      <c r="B33" s="25" t="s">
        <v>201</v>
      </c>
      <c r="C33" s="53">
        <f t="shared" si="0"/>
        <v>100.9025</v>
      </c>
      <c r="D33" s="30">
        <f t="shared" si="1"/>
        <v>0</v>
      </c>
      <c r="E33" s="30">
        <f>E34</f>
        <v>0</v>
      </c>
      <c r="F33" s="30">
        <f>F34</f>
        <v>0</v>
      </c>
      <c r="G33" s="30">
        <f>G34</f>
        <v>100.9025</v>
      </c>
    </row>
    <row r="34" spans="1:7" ht="15" customHeight="1">
      <c r="A34" s="31" t="s">
        <v>202</v>
      </c>
      <c r="B34" s="28" t="s">
        <v>177</v>
      </c>
      <c r="C34" s="66">
        <f t="shared" si="0"/>
        <v>100.9025</v>
      </c>
      <c r="D34" s="30">
        <f t="shared" si="1"/>
        <v>0</v>
      </c>
      <c r="E34" s="30">
        <v>0</v>
      </c>
      <c r="F34" s="30">
        <v>0</v>
      </c>
      <c r="G34" s="30">
        <v>100.9025</v>
      </c>
    </row>
    <row r="35" spans="1:7" ht="15" customHeight="1">
      <c r="A35" s="31" t="s">
        <v>203</v>
      </c>
      <c r="B35" s="25" t="s">
        <v>204</v>
      </c>
      <c r="C35" s="53">
        <f t="shared" si="0"/>
        <v>9.5</v>
      </c>
      <c r="D35" s="30">
        <f t="shared" si="1"/>
        <v>0</v>
      </c>
      <c r="E35" s="30">
        <f>E36</f>
        <v>0</v>
      </c>
      <c r="F35" s="30">
        <f>F36</f>
        <v>0</v>
      </c>
      <c r="G35" s="30">
        <f>G36</f>
        <v>9.5</v>
      </c>
    </row>
    <row r="36" spans="1:7" ht="15" customHeight="1">
      <c r="A36" s="31" t="s">
        <v>205</v>
      </c>
      <c r="B36" s="28" t="s">
        <v>177</v>
      </c>
      <c r="C36" s="66">
        <f t="shared" si="0"/>
        <v>9.5</v>
      </c>
      <c r="D36" s="30">
        <f t="shared" si="1"/>
        <v>0</v>
      </c>
      <c r="E36" s="30">
        <v>0</v>
      </c>
      <c r="F36" s="30">
        <v>0</v>
      </c>
      <c r="G36" s="30">
        <v>9.5</v>
      </c>
    </row>
    <row r="37" spans="1:7" ht="15" customHeight="1">
      <c r="A37" s="31" t="s">
        <v>206</v>
      </c>
      <c r="B37" s="25" t="s">
        <v>207</v>
      </c>
      <c r="C37" s="53">
        <f t="shared" si="0"/>
        <v>14</v>
      </c>
      <c r="D37" s="30">
        <f t="shared" si="1"/>
        <v>0</v>
      </c>
      <c r="E37" s="30">
        <f>E38</f>
        <v>0</v>
      </c>
      <c r="F37" s="30">
        <f>F38</f>
        <v>0</v>
      </c>
      <c r="G37" s="30">
        <f>G38</f>
        <v>14</v>
      </c>
    </row>
    <row r="38" spans="1:7" ht="15" customHeight="1">
      <c r="A38" s="31" t="s">
        <v>208</v>
      </c>
      <c r="B38" s="28" t="s">
        <v>177</v>
      </c>
      <c r="C38" s="66">
        <f t="shared" si="0"/>
        <v>14</v>
      </c>
      <c r="D38" s="30">
        <f t="shared" si="1"/>
        <v>0</v>
      </c>
      <c r="E38" s="30">
        <v>0</v>
      </c>
      <c r="F38" s="30">
        <v>0</v>
      </c>
      <c r="G38" s="30">
        <v>14</v>
      </c>
    </row>
    <row r="39" spans="1:7" ht="15" customHeight="1">
      <c r="A39" s="31" t="s">
        <v>209</v>
      </c>
      <c r="B39" s="25" t="s">
        <v>210</v>
      </c>
      <c r="C39" s="53">
        <f t="shared" si="0"/>
        <v>0</v>
      </c>
      <c r="D39" s="30">
        <f t="shared" si="1"/>
        <v>0</v>
      </c>
      <c r="E39" s="30">
        <f>E40</f>
        <v>0</v>
      </c>
      <c r="F39" s="30">
        <f>F40</f>
        <v>0</v>
      </c>
      <c r="G39" s="30">
        <f>G40</f>
        <v>0</v>
      </c>
    </row>
    <row r="40" spans="1:7" ht="15" customHeight="1">
      <c r="A40" s="31" t="s">
        <v>211</v>
      </c>
      <c r="B40" s="28" t="s">
        <v>177</v>
      </c>
      <c r="C40" s="66">
        <f t="shared" si="0"/>
        <v>0</v>
      </c>
      <c r="D40" s="30">
        <f t="shared" si="1"/>
        <v>0</v>
      </c>
      <c r="E40" s="30">
        <v>0</v>
      </c>
      <c r="F40" s="30">
        <v>0</v>
      </c>
      <c r="G40" s="30">
        <v>0</v>
      </c>
    </row>
    <row r="41" spans="1:7" ht="15" customHeight="1">
      <c r="A41" s="31" t="s">
        <v>212</v>
      </c>
      <c r="B41" s="25" t="s">
        <v>213</v>
      </c>
      <c r="C41" s="53">
        <f t="shared" si="0"/>
        <v>5.76</v>
      </c>
      <c r="D41" s="30">
        <f t="shared" si="1"/>
        <v>0</v>
      </c>
      <c r="E41" s="30">
        <f>E42+E43</f>
        <v>0</v>
      </c>
      <c r="F41" s="30">
        <f>F42+F43</f>
        <v>0</v>
      </c>
      <c r="G41" s="30">
        <f>G42+G43</f>
        <v>5.76</v>
      </c>
    </row>
    <row r="42" spans="1:7" ht="15" customHeight="1">
      <c r="A42" s="31" t="s">
        <v>214</v>
      </c>
      <c r="B42" s="28" t="s">
        <v>215</v>
      </c>
      <c r="C42" s="66">
        <f t="shared" si="0"/>
        <v>5.76</v>
      </c>
      <c r="D42" s="30">
        <f t="shared" si="1"/>
        <v>0</v>
      </c>
      <c r="E42" s="30">
        <v>0</v>
      </c>
      <c r="F42" s="30">
        <v>0</v>
      </c>
      <c r="G42" s="30">
        <v>5.76</v>
      </c>
    </row>
    <row r="43" spans="1:7" ht="15" customHeight="1">
      <c r="A43" s="31" t="s">
        <v>216</v>
      </c>
      <c r="B43" s="28" t="s">
        <v>217</v>
      </c>
      <c r="C43" s="66">
        <f t="shared" si="0"/>
        <v>0</v>
      </c>
      <c r="D43" s="30">
        <f t="shared" si="1"/>
        <v>0</v>
      </c>
      <c r="E43" s="30">
        <v>0</v>
      </c>
      <c r="F43" s="30">
        <v>0</v>
      </c>
      <c r="G43" s="30">
        <v>0</v>
      </c>
    </row>
    <row r="44" spans="1:7" ht="15" customHeight="1">
      <c r="A44" s="31" t="s">
        <v>218</v>
      </c>
      <c r="B44" s="25" t="s">
        <v>219</v>
      </c>
      <c r="C44" s="53">
        <f t="shared" si="0"/>
        <v>9.8999999999999986</v>
      </c>
      <c r="D44" s="49">
        <f t="shared" si="1"/>
        <v>0</v>
      </c>
      <c r="E44" s="49">
        <f>E45</f>
        <v>0</v>
      </c>
      <c r="F44" s="49">
        <f>F45</f>
        <v>0</v>
      </c>
      <c r="G44" s="49">
        <f>G45</f>
        <v>9.8999999999999986</v>
      </c>
    </row>
    <row r="45" spans="1:7" ht="15" customHeight="1">
      <c r="A45" s="31" t="s">
        <v>220</v>
      </c>
      <c r="B45" s="25" t="s">
        <v>221</v>
      </c>
      <c r="C45" s="53">
        <f t="shared" si="0"/>
        <v>9.8999999999999986</v>
      </c>
      <c r="D45" s="30">
        <f t="shared" si="1"/>
        <v>0</v>
      </c>
      <c r="E45" s="30">
        <f>E46+E47</f>
        <v>0</v>
      </c>
      <c r="F45" s="30">
        <f>F46+F47</f>
        <v>0</v>
      </c>
      <c r="G45" s="30">
        <f>G46+G47</f>
        <v>9.8999999999999986</v>
      </c>
    </row>
    <row r="46" spans="1:7" ht="15" customHeight="1">
      <c r="A46" s="31" t="s">
        <v>222</v>
      </c>
      <c r="B46" s="28" t="s">
        <v>223</v>
      </c>
      <c r="C46" s="66">
        <f t="shared" si="0"/>
        <v>3.8</v>
      </c>
      <c r="D46" s="30">
        <f t="shared" si="1"/>
        <v>0</v>
      </c>
      <c r="E46" s="30">
        <v>0</v>
      </c>
      <c r="F46" s="30">
        <v>0</v>
      </c>
      <c r="G46" s="30">
        <v>3.8</v>
      </c>
    </row>
    <row r="47" spans="1:7" ht="15" customHeight="1">
      <c r="A47" s="31" t="s">
        <v>224</v>
      </c>
      <c r="B47" s="28" t="s">
        <v>225</v>
      </c>
      <c r="C47" s="66">
        <f t="shared" si="0"/>
        <v>6.1</v>
      </c>
      <c r="D47" s="30">
        <f t="shared" si="1"/>
        <v>0</v>
      </c>
      <c r="E47" s="30">
        <v>0</v>
      </c>
      <c r="F47" s="30">
        <v>0</v>
      </c>
      <c r="G47" s="30">
        <v>6.1</v>
      </c>
    </row>
    <row r="48" spans="1:7" ht="15" customHeight="1">
      <c r="A48" s="31" t="s">
        <v>226</v>
      </c>
      <c r="B48" s="25" t="s">
        <v>227</v>
      </c>
      <c r="C48" s="53">
        <f t="shared" si="0"/>
        <v>13.14</v>
      </c>
      <c r="D48" s="49">
        <f t="shared" si="1"/>
        <v>0</v>
      </c>
      <c r="E48" s="49">
        <f>E49+E51+E53</f>
        <v>0</v>
      </c>
      <c r="F48" s="49">
        <f>F49+F51+F53</f>
        <v>0</v>
      </c>
      <c r="G48" s="49">
        <f>G49+G51+G53</f>
        <v>13.14</v>
      </c>
    </row>
    <row r="49" spans="1:7" ht="15" customHeight="1">
      <c r="A49" s="31" t="s">
        <v>228</v>
      </c>
      <c r="B49" s="25" t="s">
        <v>229</v>
      </c>
      <c r="C49" s="53">
        <f t="shared" si="0"/>
        <v>6.14</v>
      </c>
      <c r="D49" s="30">
        <f t="shared" si="1"/>
        <v>0</v>
      </c>
      <c r="E49" s="30">
        <f>E50</f>
        <v>0</v>
      </c>
      <c r="F49" s="30">
        <f>F50</f>
        <v>0</v>
      </c>
      <c r="G49" s="30">
        <f>G50</f>
        <v>6.14</v>
      </c>
    </row>
    <row r="50" spans="1:7" ht="15" customHeight="1">
      <c r="A50" s="31" t="s">
        <v>230</v>
      </c>
      <c r="B50" s="28" t="s">
        <v>231</v>
      </c>
      <c r="C50" s="66">
        <f t="shared" si="0"/>
        <v>6.14</v>
      </c>
      <c r="D50" s="30">
        <f t="shared" si="1"/>
        <v>0</v>
      </c>
      <c r="E50" s="30">
        <v>0</v>
      </c>
      <c r="F50" s="30">
        <v>0</v>
      </c>
      <c r="G50" s="30">
        <v>6.14</v>
      </c>
    </row>
    <row r="51" spans="1:7" ht="15" customHeight="1">
      <c r="A51" s="31" t="s">
        <v>232</v>
      </c>
      <c r="B51" s="25" t="s">
        <v>233</v>
      </c>
      <c r="C51" s="53">
        <f t="shared" si="0"/>
        <v>1</v>
      </c>
      <c r="D51" s="30">
        <f t="shared" si="1"/>
        <v>0</v>
      </c>
      <c r="E51" s="30">
        <f>E52</f>
        <v>0</v>
      </c>
      <c r="F51" s="30">
        <f>F52</f>
        <v>0</v>
      </c>
      <c r="G51" s="30">
        <f>G52</f>
        <v>1</v>
      </c>
    </row>
    <row r="52" spans="1:7" ht="15" customHeight="1">
      <c r="A52" s="31" t="s">
        <v>234</v>
      </c>
      <c r="B52" s="28" t="s">
        <v>235</v>
      </c>
      <c r="C52" s="66">
        <f t="shared" si="0"/>
        <v>1</v>
      </c>
      <c r="D52" s="30">
        <f t="shared" si="1"/>
        <v>0</v>
      </c>
      <c r="E52" s="30">
        <v>0</v>
      </c>
      <c r="F52" s="30">
        <v>0</v>
      </c>
      <c r="G52" s="30">
        <v>1</v>
      </c>
    </row>
    <row r="53" spans="1:7" ht="15" customHeight="1">
      <c r="A53" s="31" t="s">
        <v>236</v>
      </c>
      <c r="B53" s="25" t="s">
        <v>237</v>
      </c>
      <c r="C53" s="53">
        <f t="shared" si="0"/>
        <v>6</v>
      </c>
      <c r="D53" s="30">
        <f t="shared" si="1"/>
        <v>0</v>
      </c>
      <c r="E53" s="30">
        <f>E54</f>
        <v>0</v>
      </c>
      <c r="F53" s="30">
        <f>F54</f>
        <v>0</v>
      </c>
      <c r="G53" s="30">
        <f>G54</f>
        <v>6</v>
      </c>
    </row>
    <row r="54" spans="1:7" ht="15" customHeight="1">
      <c r="A54" s="31" t="s">
        <v>238</v>
      </c>
      <c r="B54" s="28" t="s">
        <v>239</v>
      </c>
      <c r="C54" s="66">
        <f t="shared" si="0"/>
        <v>6</v>
      </c>
      <c r="D54" s="30">
        <f t="shared" si="1"/>
        <v>0</v>
      </c>
      <c r="E54" s="30">
        <v>0</v>
      </c>
      <c r="F54" s="30">
        <v>0</v>
      </c>
      <c r="G54" s="30">
        <v>6</v>
      </c>
    </row>
    <row r="55" spans="1:7" ht="15" customHeight="1">
      <c r="A55" s="31" t="s">
        <v>240</v>
      </c>
      <c r="B55" s="25" t="s">
        <v>241</v>
      </c>
      <c r="C55" s="53">
        <f t="shared" si="0"/>
        <v>85.574191999999996</v>
      </c>
      <c r="D55" s="49">
        <f t="shared" si="1"/>
        <v>0</v>
      </c>
      <c r="E55" s="49">
        <f>E56</f>
        <v>0</v>
      </c>
      <c r="F55" s="49">
        <f>F56</f>
        <v>0</v>
      </c>
      <c r="G55" s="49">
        <f>G56</f>
        <v>85.574191999999996</v>
      </c>
    </row>
    <row r="56" spans="1:7" ht="15" customHeight="1">
      <c r="A56" s="31" t="s">
        <v>242</v>
      </c>
      <c r="B56" s="25" t="s">
        <v>243</v>
      </c>
      <c r="C56" s="53">
        <f t="shared" si="0"/>
        <v>85.574191999999996</v>
      </c>
      <c r="D56" s="30">
        <f t="shared" si="1"/>
        <v>0</v>
      </c>
      <c r="E56" s="30">
        <f>E57+E58+E59</f>
        <v>0</v>
      </c>
      <c r="F56" s="30">
        <f>F57+F58+F59</f>
        <v>0</v>
      </c>
      <c r="G56" s="30">
        <f>G57+G58+G59</f>
        <v>85.574191999999996</v>
      </c>
    </row>
    <row r="57" spans="1:7" ht="15" customHeight="1">
      <c r="A57" s="31" t="s">
        <v>244</v>
      </c>
      <c r="B57" s="28" t="s">
        <v>245</v>
      </c>
      <c r="C57" s="66">
        <f t="shared" si="0"/>
        <v>4</v>
      </c>
      <c r="D57" s="30">
        <f t="shared" si="1"/>
        <v>0</v>
      </c>
      <c r="E57" s="30">
        <v>0</v>
      </c>
      <c r="F57" s="30">
        <v>0</v>
      </c>
      <c r="G57" s="30">
        <v>4</v>
      </c>
    </row>
    <row r="58" spans="1:7" ht="15" customHeight="1">
      <c r="A58" s="31" t="s">
        <v>246</v>
      </c>
      <c r="B58" s="28" t="s">
        <v>247</v>
      </c>
      <c r="C58" s="66">
        <f t="shared" si="0"/>
        <v>51.574191999999996</v>
      </c>
      <c r="D58" s="30">
        <f t="shared" si="1"/>
        <v>0</v>
      </c>
      <c r="E58" s="30">
        <v>0</v>
      </c>
      <c r="F58" s="30">
        <v>0</v>
      </c>
      <c r="G58" s="30">
        <v>51.574191999999996</v>
      </c>
    </row>
    <row r="59" spans="1:7" ht="15" customHeight="1">
      <c r="A59" s="31" t="s">
        <v>248</v>
      </c>
      <c r="B59" s="28" t="s">
        <v>249</v>
      </c>
      <c r="C59" s="66">
        <f t="shared" si="0"/>
        <v>30</v>
      </c>
      <c r="D59" s="30">
        <f t="shared" si="1"/>
        <v>0</v>
      </c>
      <c r="E59" s="30">
        <v>0</v>
      </c>
      <c r="F59" s="30">
        <v>0</v>
      </c>
      <c r="G59" s="30">
        <v>30</v>
      </c>
    </row>
    <row r="60" spans="1:7" ht="15" customHeight="1">
      <c r="A60" s="31" t="s">
        <v>250</v>
      </c>
      <c r="B60" s="25" t="s">
        <v>251</v>
      </c>
      <c r="C60" s="53">
        <f t="shared" si="0"/>
        <v>38</v>
      </c>
      <c r="D60" s="49">
        <f t="shared" si="1"/>
        <v>0</v>
      </c>
      <c r="E60" s="49">
        <f t="shared" ref="E60:G61" si="2">E61</f>
        <v>0</v>
      </c>
      <c r="F60" s="49">
        <f t="shared" si="2"/>
        <v>0</v>
      </c>
      <c r="G60" s="49">
        <f t="shared" si="2"/>
        <v>38</v>
      </c>
    </row>
    <row r="61" spans="1:7" ht="15" customHeight="1">
      <c r="A61" s="31" t="s">
        <v>252</v>
      </c>
      <c r="B61" s="25" t="s">
        <v>253</v>
      </c>
      <c r="C61" s="53">
        <f t="shared" si="0"/>
        <v>38</v>
      </c>
      <c r="D61" s="30">
        <f t="shared" si="1"/>
        <v>0</v>
      </c>
      <c r="E61" s="30">
        <f t="shared" si="2"/>
        <v>0</v>
      </c>
      <c r="F61" s="30">
        <f t="shared" si="2"/>
        <v>0</v>
      </c>
      <c r="G61" s="30">
        <f t="shared" si="2"/>
        <v>38</v>
      </c>
    </row>
    <row r="62" spans="1:7" ht="15" customHeight="1">
      <c r="A62" s="31" t="s">
        <v>254</v>
      </c>
      <c r="B62" s="28" t="s">
        <v>255</v>
      </c>
      <c r="C62" s="66">
        <f t="shared" si="0"/>
        <v>38</v>
      </c>
      <c r="D62" s="30">
        <f t="shared" si="1"/>
        <v>0</v>
      </c>
      <c r="E62" s="30">
        <v>0</v>
      </c>
      <c r="F62" s="30">
        <v>0</v>
      </c>
      <c r="G62" s="30">
        <v>38</v>
      </c>
    </row>
    <row r="63" spans="1:7" ht="15" customHeight="1">
      <c r="A63" s="31" t="s">
        <v>124</v>
      </c>
      <c r="B63" s="25" t="s">
        <v>125</v>
      </c>
      <c r="C63" s="53">
        <f t="shared" si="0"/>
        <v>251.376</v>
      </c>
      <c r="D63" s="49">
        <f t="shared" si="1"/>
        <v>183.43</v>
      </c>
      <c r="E63" s="49">
        <f>E64+E68+E70+E72</f>
        <v>0</v>
      </c>
      <c r="F63" s="49">
        <f>F64+F68+F70+F72</f>
        <v>183.43</v>
      </c>
      <c r="G63" s="49">
        <f>G64+G68+G70+G72</f>
        <v>67.945999999999998</v>
      </c>
    </row>
    <row r="64" spans="1:7" ht="15" customHeight="1">
      <c r="A64" s="31" t="s">
        <v>126</v>
      </c>
      <c r="B64" s="25" t="s">
        <v>127</v>
      </c>
      <c r="C64" s="53">
        <f t="shared" si="0"/>
        <v>188.43</v>
      </c>
      <c r="D64" s="30">
        <f t="shared" si="1"/>
        <v>183.43</v>
      </c>
      <c r="E64" s="30">
        <f>E65+E66+E67</f>
        <v>0</v>
      </c>
      <c r="F64" s="30">
        <f>F65+F66+F67</f>
        <v>183.43</v>
      </c>
      <c r="G64" s="30">
        <f>G65+G66+G67</f>
        <v>5</v>
      </c>
    </row>
    <row r="65" spans="1:7" ht="15" customHeight="1">
      <c r="A65" s="31" t="s">
        <v>256</v>
      </c>
      <c r="B65" s="28" t="s">
        <v>257</v>
      </c>
      <c r="C65" s="66">
        <f t="shared" si="0"/>
        <v>5</v>
      </c>
      <c r="D65" s="30">
        <f t="shared" si="1"/>
        <v>0</v>
      </c>
      <c r="E65" s="30">
        <v>0</v>
      </c>
      <c r="F65" s="30">
        <v>0</v>
      </c>
      <c r="G65" s="30">
        <v>5</v>
      </c>
    </row>
    <row r="66" spans="1:7" ht="15" customHeight="1">
      <c r="A66" s="31" t="s">
        <v>128</v>
      </c>
      <c r="B66" s="28" t="s">
        <v>129</v>
      </c>
      <c r="C66" s="66">
        <f t="shared" si="0"/>
        <v>33</v>
      </c>
      <c r="D66" s="30">
        <f t="shared" si="1"/>
        <v>33</v>
      </c>
      <c r="E66" s="30">
        <v>0</v>
      </c>
      <c r="F66" s="30">
        <v>33</v>
      </c>
      <c r="G66" s="30">
        <v>0</v>
      </c>
    </row>
    <row r="67" spans="1:7" ht="15" customHeight="1">
      <c r="A67" s="31" t="s">
        <v>130</v>
      </c>
      <c r="B67" s="28" t="s">
        <v>131</v>
      </c>
      <c r="C67" s="66">
        <f t="shared" si="0"/>
        <v>150.43</v>
      </c>
      <c r="D67" s="30">
        <f t="shared" si="1"/>
        <v>150.43</v>
      </c>
      <c r="E67" s="30">
        <v>0</v>
      </c>
      <c r="F67" s="30">
        <v>150.43</v>
      </c>
      <c r="G67" s="30">
        <v>0</v>
      </c>
    </row>
    <row r="68" spans="1:7" ht="15" customHeight="1">
      <c r="A68" s="31" t="s">
        <v>258</v>
      </c>
      <c r="B68" s="25" t="s">
        <v>259</v>
      </c>
      <c r="C68" s="53">
        <f t="shared" si="0"/>
        <v>30</v>
      </c>
      <c r="D68" s="30">
        <f t="shared" si="1"/>
        <v>0</v>
      </c>
      <c r="E68" s="30">
        <f>E69</f>
        <v>0</v>
      </c>
      <c r="F68" s="30">
        <f>F69</f>
        <v>0</v>
      </c>
      <c r="G68" s="30">
        <f>G69</f>
        <v>30</v>
      </c>
    </row>
    <row r="69" spans="1:7" ht="15" customHeight="1">
      <c r="A69" s="31" t="s">
        <v>260</v>
      </c>
      <c r="B69" s="28" t="s">
        <v>261</v>
      </c>
      <c r="C69" s="66">
        <f t="shared" si="0"/>
        <v>30</v>
      </c>
      <c r="D69" s="30">
        <f t="shared" si="1"/>
        <v>0</v>
      </c>
      <c r="E69" s="30">
        <v>0</v>
      </c>
      <c r="F69" s="30">
        <v>0</v>
      </c>
      <c r="G69" s="30">
        <v>30</v>
      </c>
    </row>
    <row r="70" spans="1:7" ht="15" customHeight="1">
      <c r="A70" s="31" t="s">
        <v>262</v>
      </c>
      <c r="B70" s="25" t="s">
        <v>263</v>
      </c>
      <c r="C70" s="53">
        <f t="shared" si="0"/>
        <v>10</v>
      </c>
      <c r="D70" s="30">
        <f t="shared" si="1"/>
        <v>0</v>
      </c>
      <c r="E70" s="30">
        <f>E71</f>
        <v>0</v>
      </c>
      <c r="F70" s="30">
        <f>F71</f>
        <v>0</v>
      </c>
      <c r="G70" s="30">
        <f>G71</f>
        <v>10</v>
      </c>
    </row>
    <row r="71" spans="1:7" ht="15" customHeight="1">
      <c r="A71" s="31" t="s">
        <v>264</v>
      </c>
      <c r="B71" s="28" t="s">
        <v>265</v>
      </c>
      <c r="C71" s="66">
        <f t="shared" si="0"/>
        <v>10</v>
      </c>
      <c r="D71" s="30">
        <f t="shared" si="1"/>
        <v>0</v>
      </c>
      <c r="E71" s="30">
        <v>0</v>
      </c>
      <c r="F71" s="30">
        <v>0</v>
      </c>
      <c r="G71" s="30">
        <v>10</v>
      </c>
    </row>
    <row r="72" spans="1:7" ht="15" customHeight="1">
      <c r="A72" s="31" t="s">
        <v>266</v>
      </c>
      <c r="B72" s="25" t="s">
        <v>267</v>
      </c>
      <c r="C72" s="53">
        <f t="shared" si="0"/>
        <v>22.945999999999998</v>
      </c>
      <c r="D72" s="30">
        <f t="shared" si="1"/>
        <v>0</v>
      </c>
      <c r="E72" s="30">
        <f>E73+E74</f>
        <v>0</v>
      </c>
      <c r="F72" s="30">
        <f>F73+F74</f>
        <v>0</v>
      </c>
      <c r="G72" s="30">
        <f>G73+G74</f>
        <v>22.945999999999998</v>
      </c>
    </row>
    <row r="73" spans="1:7" ht="15" customHeight="1">
      <c r="A73" s="31" t="s">
        <v>268</v>
      </c>
      <c r="B73" s="28" t="s">
        <v>269</v>
      </c>
      <c r="C73" s="66">
        <f t="shared" ref="C73:C136" si="3">D73+G73</f>
        <v>10</v>
      </c>
      <c r="D73" s="30">
        <f t="shared" ref="D73:D136" si="4">E73+F73</f>
        <v>0</v>
      </c>
      <c r="E73" s="30">
        <v>0</v>
      </c>
      <c r="F73" s="30">
        <v>0</v>
      </c>
      <c r="G73" s="30">
        <v>10</v>
      </c>
    </row>
    <row r="74" spans="1:7" ht="15" customHeight="1">
      <c r="A74" s="31" t="s">
        <v>270</v>
      </c>
      <c r="B74" s="28" t="s">
        <v>271</v>
      </c>
      <c r="C74" s="66">
        <f t="shared" si="3"/>
        <v>12.946</v>
      </c>
      <c r="D74" s="30">
        <f t="shared" si="4"/>
        <v>0</v>
      </c>
      <c r="E74" s="30">
        <v>0</v>
      </c>
      <c r="F74" s="30">
        <v>0</v>
      </c>
      <c r="G74" s="30">
        <v>12.946</v>
      </c>
    </row>
    <row r="75" spans="1:7" ht="15" customHeight="1">
      <c r="A75" s="31" t="s">
        <v>132</v>
      </c>
      <c r="B75" s="25" t="s">
        <v>133</v>
      </c>
      <c r="C75" s="53">
        <f t="shared" si="3"/>
        <v>721.46589500000005</v>
      </c>
      <c r="D75" s="49">
        <f t="shared" si="4"/>
        <v>430.39</v>
      </c>
      <c r="E75" s="49">
        <f>E76+E80+E82+E87+E90+E93+E96+E99+E103+E105+E107+E110+E112</f>
        <v>192.23</v>
      </c>
      <c r="F75" s="49">
        <f>F76+F80+F82+F87+F90+F93+F96+F99+F103+F105+F107+F110+F112</f>
        <v>238.16000000000003</v>
      </c>
      <c r="G75" s="49">
        <f>G76+G80+G82+G87+G90+G93+G96+G99+G103+G105+G107+G110+G112</f>
        <v>291.07589500000006</v>
      </c>
    </row>
    <row r="76" spans="1:7" ht="15" customHeight="1">
      <c r="A76" s="31" t="s">
        <v>134</v>
      </c>
      <c r="B76" s="25" t="s">
        <v>135</v>
      </c>
      <c r="C76" s="53">
        <f t="shared" si="3"/>
        <v>15.473100000000002</v>
      </c>
      <c r="D76" s="30">
        <f t="shared" si="4"/>
        <v>0.8</v>
      </c>
      <c r="E76" s="49">
        <f>E77+E78+E79</f>
        <v>0</v>
      </c>
      <c r="F76" s="49">
        <f>F77+F78+F79</f>
        <v>0.8</v>
      </c>
      <c r="G76" s="49">
        <f>G77+G78+G79</f>
        <v>14.673100000000002</v>
      </c>
    </row>
    <row r="77" spans="1:7" ht="15" customHeight="1">
      <c r="A77" s="31" t="s">
        <v>272</v>
      </c>
      <c r="B77" s="28" t="s">
        <v>177</v>
      </c>
      <c r="C77" s="66">
        <f t="shared" si="3"/>
        <v>2.0499999999999998</v>
      </c>
      <c r="D77" s="30">
        <f t="shared" si="4"/>
        <v>0</v>
      </c>
      <c r="E77" s="30">
        <v>0</v>
      </c>
      <c r="F77" s="30">
        <v>0</v>
      </c>
      <c r="G77" s="30">
        <v>2.0499999999999998</v>
      </c>
    </row>
    <row r="78" spans="1:7" ht="15" customHeight="1">
      <c r="A78" s="31" t="s">
        <v>273</v>
      </c>
      <c r="B78" s="28" t="s">
        <v>274</v>
      </c>
      <c r="C78" s="66">
        <f t="shared" si="3"/>
        <v>12.623100000000001</v>
      </c>
      <c r="D78" s="30">
        <f t="shared" si="4"/>
        <v>0</v>
      </c>
      <c r="E78" s="30">
        <v>0</v>
      </c>
      <c r="F78" s="30">
        <v>0</v>
      </c>
      <c r="G78" s="30">
        <v>12.623100000000001</v>
      </c>
    </row>
    <row r="79" spans="1:7" ht="15" customHeight="1">
      <c r="A79" s="31" t="s">
        <v>136</v>
      </c>
      <c r="B79" s="28" t="s">
        <v>137</v>
      </c>
      <c r="C79" s="66">
        <f t="shared" si="3"/>
        <v>0.8</v>
      </c>
      <c r="D79" s="30">
        <f t="shared" si="4"/>
        <v>0.8</v>
      </c>
      <c r="E79" s="30">
        <v>0</v>
      </c>
      <c r="F79" s="30">
        <v>0.8</v>
      </c>
      <c r="G79" s="30">
        <v>0</v>
      </c>
    </row>
    <row r="80" spans="1:7" ht="29.25" customHeight="1">
      <c r="A80" s="31" t="s">
        <v>275</v>
      </c>
      <c r="B80" s="25" t="s">
        <v>276</v>
      </c>
      <c r="C80" s="53">
        <f t="shared" si="3"/>
        <v>23</v>
      </c>
      <c r="D80" s="30">
        <f t="shared" si="4"/>
        <v>0</v>
      </c>
      <c r="E80" s="49">
        <f>E81</f>
        <v>0</v>
      </c>
      <c r="F80" s="49">
        <f>F81</f>
        <v>0</v>
      </c>
      <c r="G80" s="49">
        <f>G81</f>
        <v>23</v>
      </c>
    </row>
    <row r="81" spans="1:7" ht="15.75" customHeight="1">
      <c r="A81" s="31" t="s">
        <v>277</v>
      </c>
      <c r="B81" s="28" t="s">
        <v>278</v>
      </c>
      <c r="C81" s="66">
        <f t="shared" si="3"/>
        <v>23</v>
      </c>
      <c r="D81" s="30">
        <f t="shared" si="4"/>
        <v>0</v>
      </c>
      <c r="E81" s="30">
        <v>0</v>
      </c>
      <c r="F81" s="30">
        <v>0</v>
      </c>
      <c r="G81" s="30">
        <v>23</v>
      </c>
    </row>
    <row r="82" spans="1:7" ht="29.25" customHeight="1">
      <c r="A82" s="31" t="s">
        <v>138</v>
      </c>
      <c r="B82" s="25" t="s">
        <v>139</v>
      </c>
      <c r="C82" s="53">
        <f t="shared" si="3"/>
        <v>406.82</v>
      </c>
      <c r="D82" s="30">
        <f t="shared" si="4"/>
        <v>406.82</v>
      </c>
      <c r="E82" s="49">
        <f>E83+E84+E85+E86</f>
        <v>169.45999999999998</v>
      </c>
      <c r="F82" s="49">
        <f>F83+F84+F85+F86</f>
        <v>237.36</v>
      </c>
      <c r="G82" s="49">
        <f>G83+G84+G85+G86</f>
        <v>0</v>
      </c>
    </row>
    <row r="83" spans="1:7" ht="15" customHeight="1">
      <c r="A83" s="31" t="s">
        <v>140</v>
      </c>
      <c r="B83" s="28" t="s">
        <v>141</v>
      </c>
      <c r="C83" s="66">
        <f t="shared" si="3"/>
        <v>6.3</v>
      </c>
      <c r="D83" s="30">
        <f t="shared" si="4"/>
        <v>6.3</v>
      </c>
      <c r="E83" s="30">
        <v>6.3</v>
      </c>
      <c r="F83" s="30">
        <v>0</v>
      </c>
      <c r="G83" s="30">
        <v>0</v>
      </c>
    </row>
    <row r="84" spans="1:7" ht="15" customHeight="1">
      <c r="A84" s="31" t="s">
        <v>142</v>
      </c>
      <c r="B84" s="28" t="s">
        <v>143</v>
      </c>
      <c r="C84" s="66">
        <f t="shared" si="3"/>
        <v>142.28</v>
      </c>
      <c r="D84" s="30">
        <f t="shared" si="4"/>
        <v>142.28</v>
      </c>
      <c r="E84" s="30">
        <v>2.2799999999999998</v>
      </c>
      <c r="F84" s="30">
        <v>140</v>
      </c>
      <c r="G84" s="30">
        <v>0</v>
      </c>
    </row>
    <row r="85" spans="1:7" ht="15" customHeight="1">
      <c r="A85" s="31" t="s">
        <v>144</v>
      </c>
      <c r="B85" s="28" t="s">
        <v>145</v>
      </c>
      <c r="C85" s="66">
        <f t="shared" si="3"/>
        <v>51.28</v>
      </c>
      <c r="D85" s="30">
        <f t="shared" si="4"/>
        <v>51.28</v>
      </c>
      <c r="E85" s="30">
        <v>32.4</v>
      </c>
      <c r="F85" s="30">
        <v>18.88</v>
      </c>
      <c r="G85" s="30">
        <v>0</v>
      </c>
    </row>
    <row r="86" spans="1:7" ht="15" customHeight="1">
      <c r="A86" s="31" t="s">
        <v>146</v>
      </c>
      <c r="B86" s="28" t="s">
        <v>147</v>
      </c>
      <c r="C86" s="66">
        <f t="shared" si="3"/>
        <v>206.95999999999998</v>
      </c>
      <c r="D86" s="30">
        <f t="shared" si="4"/>
        <v>206.95999999999998</v>
      </c>
      <c r="E86" s="30">
        <v>128.47999999999999</v>
      </c>
      <c r="F86" s="30">
        <v>78.48</v>
      </c>
      <c r="G86" s="30">
        <v>0</v>
      </c>
    </row>
    <row r="87" spans="1:7" ht="15" customHeight="1">
      <c r="A87" s="31" t="s">
        <v>279</v>
      </c>
      <c r="B87" s="25" t="s">
        <v>280</v>
      </c>
      <c r="C87" s="53">
        <f t="shared" si="3"/>
        <v>35</v>
      </c>
      <c r="D87" s="30">
        <f t="shared" si="4"/>
        <v>0</v>
      </c>
      <c r="E87" s="30">
        <f>E88+E89</f>
        <v>0</v>
      </c>
      <c r="F87" s="30">
        <f>F88+F89</f>
        <v>0</v>
      </c>
      <c r="G87" s="30">
        <f>G88+G89</f>
        <v>35</v>
      </c>
    </row>
    <row r="88" spans="1:7" ht="15" customHeight="1">
      <c r="A88" s="31" t="s">
        <v>281</v>
      </c>
      <c r="B88" s="28" t="s">
        <v>282</v>
      </c>
      <c r="C88" s="66">
        <f t="shared" si="3"/>
        <v>20</v>
      </c>
      <c r="D88" s="30">
        <f t="shared" si="4"/>
        <v>0</v>
      </c>
      <c r="E88" s="30">
        <v>0</v>
      </c>
      <c r="F88" s="30">
        <v>0</v>
      </c>
      <c r="G88" s="30">
        <v>20</v>
      </c>
    </row>
    <row r="89" spans="1:7" ht="15" customHeight="1">
      <c r="A89" s="31" t="s">
        <v>283</v>
      </c>
      <c r="B89" s="28" t="s">
        <v>284</v>
      </c>
      <c r="C89" s="66">
        <f t="shared" si="3"/>
        <v>15</v>
      </c>
      <c r="D89" s="30">
        <f t="shared" si="4"/>
        <v>0</v>
      </c>
      <c r="E89" s="30">
        <v>0</v>
      </c>
      <c r="F89" s="30">
        <v>0</v>
      </c>
      <c r="G89" s="30">
        <v>15</v>
      </c>
    </row>
    <row r="90" spans="1:7" ht="15" customHeight="1">
      <c r="A90" s="31" t="s">
        <v>148</v>
      </c>
      <c r="B90" s="25" t="s">
        <v>149</v>
      </c>
      <c r="C90" s="53">
        <f t="shared" si="3"/>
        <v>49.2</v>
      </c>
      <c r="D90" s="30">
        <f t="shared" si="4"/>
        <v>22.77</v>
      </c>
      <c r="E90" s="30">
        <f>E91+E92</f>
        <v>22.77</v>
      </c>
      <c r="F90" s="30">
        <f>F91+F92</f>
        <v>0</v>
      </c>
      <c r="G90" s="30">
        <f>G91+G92</f>
        <v>26.43</v>
      </c>
    </row>
    <row r="91" spans="1:7" ht="15" customHeight="1">
      <c r="A91" s="31" t="s">
        <v>150</v>
      </c>
      <c r="B91" s="28" t="s">
        <v>151</v>
      </c>
      <c r="C91" s="66">
        <f t="shared" si="3"/>
        <v>22.77</v>
      </c>
      <c r="D91" s="30">
        <f t="shared" si="4"/>
        <v>22.77</v>
      </c>
      <c r="E91" s="30">
        <v>22.77</v>
      </c>
      <c r="F91" s="30">
        <v>0</v>
      </c>
      <c r="G91" s="30">
        <v>0</v>
      </c>
    </row>
    <row r="92" spans="1:7" ht="15" customHeight="1">
      <c r="A92" s="31" t="s">
        <v>285</v>
      </c>
      <c r="B92" s="28" t="s">
        <v>286</v>
      </c>
      <c r="C92" s="66">
        <f t="shared" si="3"/>
        <v>26.43</v>
      </c>
      <c r="D92" s="30">
        <f t="shared" si="4"/>
        <v>0</v>
      </c>
      <c r="E92" s="30">
        <v>0</v>
      </c>
      <c r="F92" s="30">
        <v>0</v>
      </c>
      <c r="G92" s="30">
        <v>26.43</v>
      </c>
    </row>
    <row r="93" spans="1:7" ht="15" customHeight="1">
      <c r="A93" s="31" t="s">
        <v>287</v>
      </c>
      <c r="B93" s="25" t="s">
        <v>288</v>
      </c>
      <c r="C93" s="53">
        <f t="shared" si="3"/>
        <v>6.7621300000000009</v>
      </c>
      <c r="D93" s="30">
        <f t="shared" si="4"/>
        <v>0</v>
      </c>
      <c r="E93" s="30">
        <f>E94+E95</f>
        <v>0</v>
      </c>
      <c r="F93" s="30">
        <f>F94+F95</f>
        <v>0</v>
      </c>
      <c r="G93" s="30">
        <f>G94+G95</f>
        <v>6.7621300000000009</v>
      </c>
    </row>
    <row r="94" spans="1:7" ht="15" customHeight="1">
      <c r="A94" s="31" t="s">
        <v>289</v>
      </c>
      <c r="B94" s="28" t="s">
        <v>290</v>
      </c>
      <c r="C94" s="66">
        <f t="shared" si="3"/>
        <v>1.02</v>
      </c>
      <c r="D94" s="30">
        <f t="shared" si="4"/>
        <v>0</v>
      </c>
      <c r="E94" s="30">
        <v>0</v>
      </c>
      <c r="F94" s="30">
        <v>0</v>
      </c>
      <c r="G94" s="30">
        <v>1.02</v>
      </c>
    </row>
    <row r="95" spans="1:7" ht="15" customHeight="1">
      <c r="A95" s="31" t="s">
        <v>291</v>
      </c>
      <c r="B95" s="28" t="s">
        <v>292</v>
      </c>
      <c r="C95" s="66">
        <f t="shared" si="3"/>
        <v>5.7421300000000004</v>
      </c>
      <c r="D95" s="30">
        <f t="shared" si="4"/>
        <v>0</v>
      </c>
      <c r="E95" s="30">
        <v>0</v>
      </c>
      <c r="F95" s="30">
        <v>0</v>
      </c>
      <c r="G95" s="30">
        <v>5.7421300000000004</v>
      </c>
    </row>
    <row r="96" spans="1:7" ht="15" customHeight="1">
      <c r="A96" s="31" t="s">
        <v>293</v>
      </c>
      <c r="B96" s="25" t="s">
        <v>294</v>
      </c>
      <c r="C96" s="53">
        <f t="shared" si="3"/>
        <v>36.760000000000005</v>
      </c>
      <c r="D96" s="30">
        <f t="shared" si="4"/>
        <v>0</v>
      </c>
      <c r="E96" s="30">
        <f>E97+E98</f>
        <v>0</v>
      </c>
      <c r="F96" s="30">
        <f>F97+F98</f>
        <v>0</v>
      </c>
      <c r="G96" s="30">
        <f>G97+G98</f>
        <v>36.760000000000005</v>
      </c>
    </row>
    <row r="97" spans="1:7" ht="15" customHeight="1">
      <c r="A97" s="31" t="s">
        <v>295</v>
      </c>
      <c r="B97" s="28" t="s">
        <v>296</v>
      </c>
      <c r="C97" s="66">
        <f t="shared" si="3"/>
        <v>17.78</v>
      </c>
      <c r="D97" s="30">
        <f t="shared" si="4"/>
        <v>0</v>
      </c>
      <c r="E97" s="30">
        <v>0</v>
      </c>
      <c r="F97" s="30">
        <v>0</v>
      </c>
      <c r="G97" s="30">
        <v>17.78</v>
      </c>
    </row>
    <row r="98" spans="1:7" ht="15" customHeight="1">
      <c r="A98" s="31" t="s">
        <v>297</v>
      </c>
      <c r="B98" s="28" t="s">
        <v>298</v>
      </c>
      <c r="C98" s="66">
        <f t="shared" si="3"/>
        <v>18.98</v>
      </c>
      <c r="D98" s="30">
        <f t="shared" si="4"/>
        <v>0</v>
      </c>
      <c r="E98" s="30">
        <v>0</v>
      </c>
      <c r="F98" s="30">
        <v>0</v>
      </c>
      <c r="G98" s="30">
        <v>18.98</v>
      </c>
    </row>
    <row r="99" spans="1:7" ht="15" customHeight="1">
      <c r="A99" s="31" t="s">
        <v>299</v>
      </c>
      <c r="B99" s="25" t="s">
        <v>300</v>
      </c>
      <c r="C99" s="53">
        <f t="shared" si="3"/>
        <v>9.1827649999999998</v>
      </c>
      <c r="D99" s="30">
        <f t="shared" si="4"/>
        <v>0</v>
      </c>
      <c r="E99" s="30">
        <f>E100+E101+E102</f>
        <v>0</v>
      </c>
      <c r="F99" s="30">
        <f>F100+F101+F102</f>
        <v>0</v>
      </c>
      <c r="G99" s="30">
        <f>G100+G101+G102</f>
        <v>9.1827649999999998</v>
      </c>
    </row>
    <row r="100" spans="1:7" ht="15" customHeight="1">
      <c r="A100" s="31" t="s">
        <v>301</v>
      </c>
      <c r="B100" s="28" t="s">
        <v>177</v>
      </c>
      <c r="C100" s="66">
        <f t="shared" si="3"/>
        <v>0.46276499999999998</v>
      </c>
      <c r="D100" s="30">
        <f t="shared" si="4"/>
        <v>0</v>
      </c>
      <c r="E100" s="30">
        <v>0</v>
      </c>
      <c r="F100" s="30">
        <v>0</v>
      </c>
      <c r="G100" s="30">
        <v>0.46276499999999998</v>
      </c>
    </row>
    <row r="101" spans="1:7" ht="15" customHeight="1">
      <c r="A101" s="31" t="s">
        <v>302</v>
      </c>
      <c r="B101" s="28" t="s">
        <v>303</v>
      </c>
      <c r="C101" s="66">
        <f t="shared" si="3"/>
        <v>1.82</v>
      </c>
      <c r="D101" s="30">
        <f t="shared" si="4"/>
        <v>0</v>
      </c>
      <c r="E101" s="30">
        <v>0</v>
      </c>
      <c r="F101" s="30">
        <v>0</v>
      </c>
      <c r="G101" s="30">
        <v>1.82</v>
      </c>
    </row>
    <row r="102" spans="1:7" ht="15" customHeight="1">
      <c r="A102" s="31" t="s">
        <v>304</v>
      </c>
      <c r="B102" s="28" t="s">
        <v>305</v>
      </c>
      <c r="C102" s="66">
        <f t="shared" si="3"/>
        <v>6.9</v>
      </c>
      <c r="D102" s="30">
        <f t="shared" si="4"/>
        <v>0</v>
      </c>
      <c r="E102" s="30">
        <v>0</v>
      </c>
      <c r="F102" s="30">
        <v>0</v>
      </c>
      <c r="G102" s="30">
        <v>6.9</v>
      </c>
    </row>
    <row r="103" spans="1:7" ht="15" customHeight="1">
      <c r="A103" s="31" t="s">
        <v>306</v>
      </c>
      <c r="B103" s="25" t="s">
        <v>307</v>
      </c>
      <c r="C103" s="53">
        <f t="shared" si="3"/>
        <v>13.269</v>
      </c>
      <c r="D103" s="30">
        <f t="shared" si="4"/>
        <v>0</v>
      </c>
      <c r="E103" s="30">
        <f>E104</f>
        <v>0</v>
      </c>
      <c r="F103" s="30">
        <f>F104</f>
        <v>0</v>
      </c>
      <c r="G103" s="30">
        <f>G104</f>
        <v>13.269</v>
      </c>
    </row>
    <row r="104" spans="1:7" ht="15" customHeight="1">
      <c r="A104" s="31" t="s">
        <v>308</v>
      </c>
      <c r="B104" s="28" t="s">
        <v>309</v>
      </c>
      <c r="C104" s="53">
        <f t="shared" si="3"/>
        <v>13.269</v>
      </c>
      <c r="D104" s="30">
        <f t="shared" si="4"/>
        <v>0</v>
      </c>
      <c r="E104" s="30">
        <v>0</v>
      </c>
      <c r="F104" s="30">
        <v>0</v>
      </c>
      <c r="G104" s="30">
        <v>13.269</v>
      </c>
    </row>
    <row r="105" spans="1:7" ht="15" customHeight="1">
      <c r="A105" s="31" t="s">
        <v>310</v>
      </c>
      <c r="B105" s="25" t="s">
        <v>311</v>
      </c>
      <c r="C105" s="53">
        <f t="shared" si="3"/>
        <v>0</v>
      </c>
      <c r="D105" s="30">
        <f t="shared" si="4"/>
        <v>0</v>
      </c>
      <c r="E105" s="30">
        <f>E106</f>
        <v>0</v>
      </c>
      <c r="F105" s="30">
        <f>F106</f>
        <v>0</v>
      </c>
      <c r="G105" s="30">
        <f>G106</f>
        <v>0</v>
      </c>
    </row>
    <row r="106" spans="1:7" ht="15" customHeight="1">
      <c r="A106" s="31" t="s">
        <v>312</v>
      </c>
      <c r="B106" s="28" t="s">
        <v>313</v>
      </c>
      <c r="C106" s="66">
        <f t="shared" si="3"/>
        <v>0</v>
      </c>
      <c r="D106" s="30">
        <f t="shared" si="4"/>
        <v>0</v>
      </c>
      <c r="E106" s="30">
        <v>0</v>
      </c>
      <c r="F106" s="30">
        <v>0</v>
      </c>
      <c r="G106" s="30">
        <v>0</v>
      </c>
    </row>
    <row r="107" spans="1:7" ht="15" customHeight="1">
      <c r="A107" s="31" t="s">
        <v>314</v>
      </c>
      <c r="B107" s="25" t="s">
        <v>315</v>
      </c>
      <c r="C107" s="53">
        <f t="shared" si="3"/>
        <v>51.8</v>
      </c>
      <c r="D107" s="30">
        <f t="shared" si="4"/>
        <v>0</v>
      </c>
      <c r="E107" s="30">
        <f>E108+E109</f>
        <v>0</v>
      </c>
      <c r="F107" s="30">
        <f>F108+F109</f>
        <v>0</v>
      </c>
      <c r="G107" s="30">
        <f>G108+G109</f>
        <v>51.8</v>
      </c>
    </row>
    <row r="108" spans="1:7" ht="15" customHeight="1">
      <c r="A108" s="31" t="s">
        <v>316</v>
      </c>
      <c r="B108" s="28" t="s">
        <v>317</v>
      </c>
      <c r="C108" s="66">
        <f t="shared" si="3"/>
        <v>0</v>
      </c>
      <c r="D108" s="30">
        <f t="shared" si="4"/>
        <v>0</v>
      </c>
      <c r="E108" s="30">
        <v>0</v>
      </c>
      <c r="F108" s="30">
        <v>0</v>
      </c>
      <c r="G108" s="30">
        <v>0</v>
      </c>
    </row>
    <row r="109" spans="1:7" ht="15" customHeight="1">
      <c r="A109" s="31" t="s">
        <v>318</v>
      </c>
      <c r="B109" s="28" t="s">
        <v>319</v>
      </c>
      <c r="C109" s="66">
        <f t="shared" si="3"/>
        <v>51.8</v>
      </c>
      <c r="D109" s="30">
        <f t="shared" si="4"/>
        <v>0</v>
      </c>
      <c r="E109" s="30">
        <v>0</v>
      </c>
      <c r="F109" s="30">
        <v>0</v>
      </c>
      <c r="G109" s="30">
        <v>51.8</v>
      </c>
    </row>
    <row r="110" spans="1:7" ht="15" customHeight="1">
      <c r="A110" s="31" t="s">
        <v>320</v>
      </c>
      <c r="B110" s="25" t="s">
        <v>321</v>
      </c>
      <c r="C110" s="53">
        <f t="shared" si="3"/>
        <v>11.8</v>
      </c>
      <c r="D110" s="30">
        <f t="shared" si="4"/>
        <v>0</v>
      </c>
      <c r="E110" s="30">
        <f>E111</f>
        <v>0</v>
      </c>
      <c r="F110" s="30">
        <f>F111</f>
        <v>0</v>
      </c>
      <c r="G110" s="30">
        <f>G111</f>
        <v>11.8</v>
      </c>
    </row>
    <row r="111" spans="1:7" ht="15" customHeight="1">
      <c r="A111" s="31" t="s">
        <v>322</v>
      </c>
      <c r="B111" s="28" t="s">
        <v>323</v>
      </c>
      <c r="C111" s="66">
        <f t="shared" si="3"/>
        <v>11.8</v>
      </c>
      <c r="D111" s="30">
        <f t="shared" si="4"/>
        <v>0</v>
      </c>
      <c r="E111" s="30">
        <v>0</v>
      </c>
      <c r="F111" s="30">
        <v>0</v>
      </c>
      <c r="G111" s="30">
        <v>11.8</v>
      </c>
    </row>
    <row r="112" spans="1:7" ht="15" customHeight="1">
      <c r="A112" s="31" t="s">
        <v>324</v>
      </c>
      <c r="B112" s="25" t="s">
        <v>325</v>
      </c>
      <c r="C112" s="53">
        <f t="shared" si="3"/>
        <v>62.398900000000005</v>
      </c>
      <c r="D112" s="30">
        <f t="shared" si="4"/>
        <v>0</v>
      </c>
      <c r="E112" s="30">
        <f>E113+E114+E115</f>
        <v>0</v>
      </c>
      <c r="F112" s="30">
        <f>F113+F114+F115</f>
        <v>0</v>
      </c>
      <c r="G112" s="30">
        <f>G113+G114+G115</f>
        <v>62.398900000000005</v>
      </c>
    </row>
    <row r="113" spans="1:7" ht="15" customHeight="1">
      <c r="A113" s="31" t="s">
        <v>326</v>
      </c>
      <c r="B113" s="28" t="s">
        <v>177</v>
      </c>
      <c r="C113" s="66">
        <f t="shared" si="3"/>
        <v>0.5</v>
      </c>
      <c r="D113" s="30">
        <f t="shared" si="4"/>
        <v>0</v>
      </c>
      <c r="E113" s="30">
        <v>0</v>
      </c>
      <c r="F113" s="30">
        <v>0</v>
      </c>
      <c r="G113" s="30">
        <v>0.5</v>
      </c>
    </row>
    <row r="114" spans="1:7" ht="15" customHeight="1">
      <c r="A114" s="31" t="s">
        <v>327</v>
      </c>
      <c r="B114" s="28" t="s">
        <v>328</v>
      </c>
      <c r="C114" s="66">
        <f t="shared" si="3"/>
        <v>56.92</v>
      </c>
      <c r="D114" s="30">
        <f t="shared" si="4"/>
        <v>0</v>
      </c>
      <c r="E114" s="30">
        <v>0</v>
      </c>
      <c r="F114" s="30">
        <v>0</v>
      </c>
      <c r="G114" s="30">
        <v>56.92</v>
      </c>
    </row>
    <row r="115" spans="1:7" ht="15" customHeight="1">
      <c r="A115" s="31" t="s">
        <v>329</v>
      </c>
      <c r="B115" s="28" t="s">
        <v>330</v>
      </c>
      <c r="C115" s="66">
        <f t="shared" si="3"/>
        <v>4.9789000000000003</v>
      </c>
      <c r="D115" s="30">
        <f t="shared" si="4"/>
        <v>0</v>
      </c>
      <c r="E115" s="30">
        <v>0</v>
      </c>
      <c r="F115" s="30">
        <v>0</v>
      </c>
      <c r="G115" s="30">
        <v>4.9789000000000003</v>
      </c>
    </row>
    <row r="116" spans="1:7" ht="15" customHeight="1">
      <c r="A116" s="31" t="s">
        <v>152</v>
      </c>
      <c r="B116" s="25" t="s">
        <v>153</v>
      </c>
      <c r="C116" s="53">
        <f t="shared" si="3"/>
        <v>156.50020000000001</v>
      </c>
      <c r="D116" s="49">
        <f t="shared" si="4"/>
        <v>140.887</v>
      </c>
      <c r="E116" s="49">
        <f>E117+E122+E124+E127</f>
        <v>135.23699999999999</v>
      </c>
      <c r="F116" s="49">
        <f>F117+F122+F124+F127</f>
        <v>5.65</v>
      </c>
      <c r="G116" s="49">
        <f>G117+G122+G124+G127</f>
        <v>15.613199999999999</v>
      </c>
    </row>
    <row r="117" spans="1:7" ht="15" customHeight="1">
      <c r="A117" s="31" t="s">
        <v>331</v>
      </c>
      <c r="B117" s="25" t="s">
        <v>332</v>
      </c>
      <c r="C117" s="53">
        <f t="shared" si="3"/>
        <v>10.7332</v>
      </c>
      <c r="D117" s="30">
        <f t="shared" si="4"/>
        <v>0</v>
      </c>
      <c r="E117" s="30">
        <f>E118+E119+E120+E121</f>
        <v>0</v>
      </c>
      <c r="F117" s="30">
        <v>0</v>
      </c>
      <c r="G117" s="30">
        <v>10.7332</v>
      </c>
    </row>
    <row r="118" spans="1:7" ht="15" customHeight="1">
      <c r="A118" s="31" t="s">
        <v>333</v>
      </c>
      <c r="B118" s="28" t="s">
        <v>334</v>
      </c>
      <c r="C118" s="66">
        <f t="shared" si="3"/>
        <v>0</v>
      </c>
      <c r="D118" s="30">
        <f t="shared" si="4"/>
        <v>0</v>
      </c>
      <c r="E118" s="30">
        <v>0</v>
      </c>
      <c r="F118" s="30">
        <v>0</v>
      </c>
      <c r="G118" s="30">
        <v>0</v>
      </c>
    </row>
    <row r="119" spans="1:7" ht="15" customHeight="1">
      <c r="A119" s="31" t="s">
        <v>335</v>
      </c>
      <c r="B119" s="28" t="s">
        <v>336</v>
      </c>
      <c r="C119" s="66">
        <f t="shared" si="3"/>
        <v>0.22</v>
      </c>
      <c r="D119" s="30">
        <f t="shared" si="4"/>
        <v>0</v>
      </c>
      <c r="E119" s="30">
        <v>0</v>
      </c>
      <c r="F119" s="30">
        <v>0</v>
      </c>
      <c r="G119" s="30">
        <v>0.22</v>
      </c>
    </row>
    <row r="120" spans="1:7" ht="15" customHeight="1">
      <c r="A120" s="31" t="s">
        <v>337</v>
      </c>
      <c r="B120" s="28" t="s">
        <v>338</v>
      </c>
      <c r="C120" s="66">
        <f t="shared" si="3"/>
        <v>0</v>
      </c>
      <c r="D120" s="30">
        <f t="shared" si="4"/>
        <v>0</v>
      </c>
      <c r="E120" s="30">
        <v>0</v>
      </c>
      <c r="F120" s="30">
        <v>0</v>
      </c>
      <c r="G120" s="30">
        <v>0</v>
      </c>
    </row>
    <row r="121" spans="1:7" ht="15" customHeight="1">
      <c r="A121" s="31" t="s">
        <v>339</v>
      </c>
      <c r="B121" s="28" t="s">
        <v>340</v>
      </c>
      <c r="C121" s="66">
        <f t="shared" si="3"/>
        <v>10.513199999999999</v>
      </c>
      <c r="D121" s="30">
        <f t="shared" si="4"/>
        <v>0</v>
      </c>
      <c r="E121" s="30">
        <v>0</v>
      </c>
      <c r="F121" s="30">
        <v>0</v>
      </c>
      <c r="G121" s="30">
        <v>10.513199999999999</v>
      </c>
    </row>
    <row r="122" spans="1:7" ht="15" customHeight="1">
      <c r="A122" s="31" t="s">
        <v>154</v>
      </c>
      <c r="B122" s="25" t="s">
        <v>155</v>
      </c>
      <c r="C122" s="53">
        <f t="shared" si="3"/>
        <v>5.8170000000000002</v>
      </c>
      <c r="D122" s="30">
        <f t="shared" si="4"/>
        <v>5.8170000000000002</v>
      </c>
      <c r="E122" s="30">
        <f>E123</f>
        <v>0.16700000000000001</v>
      </c>
      <c r="F122" s="30">
        <f>F123</f>
        <v>5.65</v>
      </c>
      <c r="G122" s="30">
        <f>G123</f>
        <v>0</v>
      </c>
    </row>
    <row r="123" spans="1:7" ht="15" customHeight="1">
      <c r="A123" s="31" t="s">
        <v>156</v>
      </c>
      <c r="B123" s="28" t="s">
        <v>157</v>
      </c>
      <c r="C123" s="66">
        <f t="shared" si="3"/>
        <v>5.8170000000000002</v>
      </c>
      <c r="D123" s="30">
        <f t="shared" si="4"/>
        <v>5.8170000000000002</v>
      </c>
      <c r="E123" s="30">
        <v>0.16700000000000001</v>
      </c>
      <c r="F123" s="30">
        <v>5.65</v>
      </c>
      <c r="G123" s="30">
        <v>0</v>
      </c>
    </row>
    <row r="124" spans="1:7" ht="15" customHeight="1">
      <c r="A124" s="31" t="s">
        <v>158</v>
      </c>
      <c r="B124" s="25" t="s">
        <v>159</v>
      </c>
      <c r="C124" s="53">
        <f t="shared" si="3"/>
        <v>135.07</v>
      </c>
      <c r="D124" s="30">
        <f t="shared" si="4"/>
        <v>135.07</v>
      </c>
      <c r="E124" s="30">
        <f>E125+E126</f>
        <v>135.07</v>
      </c>
      <c r="F124" s="30">
        <f>F125+F126</f>
        <v>0</v>
      </c>
      <c r="G124" s="30">
        <f>G125+G126</f>
        <v>0</v>
      </c>
    </row>
    <row r="125" spans="1:7" ht="15" customHeight="1">
      <c r="A125" s="31" t="s">
        <v>160</v>
      </c>
      <c r="B125" s="28" t="s">
        <v>161</v>
      </c>
      <c r="C125" s="66">
        <f t="shared" si="3"/>
        <v>105</v>
      </c>
      <c r="D125" s="30">
        <f t="shared" si="4"/>
        <v>105</v>
      </c>
      <c r="E125" s="30">
        <v>105</v>
      </c>
      <c r="F125" s="30">
        <v>0</v>
      </c>
      <c r="G125" s="30">
        <v>0</v>
      </c>
    </row>
    <row r="126" spans="1:7" ht="15" customHeight="1">
      <c r="A126" s="31" t="s">
        <v>162</v>
      </c>
      <c r="B126" s="28" t="s">
        <v>163</v>
      </c>
      <c r="C126" s="66">
        <f t="shared" si="3"/>
        <v>30.07</v>
      </c>
      <c r="D126" s="30">
        <f t="shared" si="4"/>
        <v>30.07</v>
      </c>
      <c r="E126" s="30">
        <v>30.07</v>
      </c>
      <c r="F126" s="30">
        <v>0</v>
      </c>
      <c r="G126" s="30">
        <v>0</v>
      </c>
    </row>
    <row r="127" spans="1:7" ht="15" customHeight="1">
      <c r="A127" s="31" t="s">
        <v>341</v>
      </c>
      <c r="B127" s="25" t="s">
        <v>342</v>
      </c>
      <c r="C127" s="53">
        <f t="shared" si="3"/>
        <v>4.88</v>
      </c>
      <c r="D127" s="30">
        <f t="shared" si="4"/>
        <v>0</v>
      </c>
      <c r="E127" s="30">
        <f>E128</f>
        <v>0</v>
      </c>
      <c r="F127" s="30">
        <f>F128</f>
        <v>0</v>
      </c>
      <c r="G127" s="30">
        <f>G128</f>
        <v>4.88</v>
      </c>
    </row>
    <row r="128" spans="1:7" ht="15" customHeight="1">
      <c r="A128" s="31" t="s">
        <v>343</v>
      </c>
      <c r="B128" s="28" t="s">
        <v>344</v>
      </c>
      <c r="C128" s="53">
        <f t="shared" si="3"/>
        <v>4.88</v>
      </c>
      <c r="D128" s="30">
        <f t="shared" si="4"/>
        <v>0</v>
      </c>
      <c r="E128" s="30">
        <v>0</v>
      </c>
      <c r="F128" s="30">
        <v>0</v>
      </c>
      <c r="G128" s="30">
        <v>4.88</v>
      </c>
    </row>
    <row r="129" spans="1:7" ht="15" customHeight="1">
      <c r="A129" s="31" t="s">
        <v>345</v>
      </c>
      <c r="B129" s="25" t="s">
        <v>346</v>
      </c>
      <c r="C129" s="53">
        <f t="shared" si="3"/>
        <v>1038.6199999999999</v>
      </c>
      <c r="D129" s="49">
        <f t="shared" si="4"/>
        <v>0</v>
      </c>
      <c r="E129" s="49">
        <f>E130+E133+E136+E138</f>
        <v>0</v>
      </c>
      <c r="F129" s="49">
        <v>0</v>
      </c>
      <c r="G129" s="49">
        <v>1038.6199999999999</v>
      </c>
    </row>
    <row r="130" spans="1:7" ht="15" customHeight="1">
      <c r="A130" s="31" t="s">
        <v>347</v>
      </c>
      <c r="B130" s="25" t="s">
        <v>348</v>
      </c>
      <c r="C130" s="53">
        <f t="shared" si="3"/>
        <v>260</v>
      </c>
      <c r="D130" s="30">
        <f t="shared" si="4"/>
        <v>0</v>
      </c>
      <c r="E130" s="30">
        <f>E131+E132</f>
        <v>0</v>
      </c>
      <c r="F130" s="30">
        <f>F131+F132</f>
        <v>0</v>
      </c>
      <c r="G130" s="30">
        <f>G131+G132</f>
        <v>260</v>
      </c>
    </row>
    <row r="131" spans="1:7" ht="15" customHeight="1">
      <c r="A131" s="31" t="s">
        <v>349</v>
      </c>
      <c r="B131" s="28" t="s">
        <v>350</v>
      </c>
      <c r="C131" s="66">
        <f t="shared" si="3"/>
        <v>255</v>
      </c>
      <c r="D131" s="30">
        <f t="shared" si="4"/>
        <v>0</v>
      </c>
      <c r="E131" s="30">
        <v>0</v>
      </c>
      <c r="F131" s="30">
        <v>0</v>
      </c>
      <c r="G131" s="30">
        <v>255</v>
      </c>
    </row>
    <row r="132" spans="1:7" ht="15" customHeight="1">
      <c r="A132" s="31" t="s">
        <v>351</v>
      </c>
      <c r="B132" s="28" t="s">
        <v>352</v>
      </c>
      <c r="C132" s="66">
        <f t="shared" si="3"/>
        <v>5</v>
      </c>
      <c r="D132" s="30">
        <f t="shared" si="4"/>
        <v>0</v>
      </c>
      <c r="E132" s="30">
        <v>0</v>
      </c>
      <c r="F132" s="30">
        <v>0</v>
      </c>
      <c r="G132" s="30">
        <v>5</v>
      </c>
    </row>
    <row r="133" spans="1:7" ht="15" customHeight="1">
      <c r="A133" s="31" t="s">
        <v>353</v>
      </c>
      <c r="B133" s="25" t="s">
        <v>354</v>
      </c>
      <c r="C133" s="53">
        <f t="shared" si="3"/>
        <v>548.61690499999997</v>
      </c>
      <c r="D133" s="30">
        <f t="shared" si="4"/>
        <v>0</v>
      </c>
      <c r="E133" s="30">
        <f>E134+E135</f>
        <v>0</v>
      </c>
      <c r="F133" s="30">
        <f>F134+F135</f>
        <v>0</v>
      </c>
      <c r="G133" s="30">
        <f>G134+G135</f>
        <v>548.61690499999997</v>
      </c>
    </row>
    <row r="134" spans="1:7" ht="15" customHeight="1">
      <c r="A134" s="31" t="s">
        <v>355</v>
      </c>
      <c r="B134" s="28" t="s">
        <v>356</v>
      </c>
      <c r="C134" s="66">
        <f t="shared" si="3"/>
        <v>300</v>
      </c>
      <c r="D134" s="30">
        <f t="shared" si="4"/>
        <v>0</v>
      </c>
      <c r="E134" s="30">
        <v>0</v>
      </c>
      <c r="F134" s="30">
        <v>0</v>
      </c>
      <c r="G134" s="30">
        <v>300</v>
      </c>
    </row>
    <row r="135" spans="1:7" ht="15" customHeight="1">
      <c r="A135" s="31" t="s">
        <v>357</v>
      </c>
      <c r="B135" s="28" t="s">
        <v>358</v>
      </c>
      <c r="C135" s="66">
        <f t="shared" si="3"/>
        <v>248.61690499999997</v>
      </c>
      <c r="D135" s="30">
        <f t="shared" si="4"/>
        <v>0</v>
      </c>
      <c r="E135" s="30">
        <v>0</v>
      </c>
      <c r="F135" s="30">
        <v>0</v>
      </c>
      <c r="G135" s="30">
        <v>248.61690499999997</v>
      </c>
    </row>
    <row r="136" spans="1:7" ht="15" customHeight="1">
      <c r="A136" s="31" t="s">
        <v>359</v>
      </c>
      <c r="B136" s="25" t="s">
        <v>360</v>
      </c>
      <c r="C136" s="53">
        <f t="shared" si="3"/>
        <v>194</v>
      </c>
      <c r="D136" s="30">
        <f t="shared" si="4"/>
        <v>0</v>
      </c>
      <c r="E136" s="30">
        <f>E137</f>
        <v>0</v>
      </c>
      <c r="F136" s="30">
        <f>F137</f>
        <v>0</v>
      </c>
      <c r="G136" s="30">
        <f>G137</f>
        <v>194</v>
      </c>
    </row>
    <row r="137" spans="1:7" ht="15" customHeight="1">
      <c r="A137" s="31" t="s">
        <v>361</v>
      </c>
      <c r="B137" s="28" t="s">
        <v>362</v>
      </c>
      <c r="C137" s="66">
        <f t="shared" ref="C137:C193" si="5">D137+G137</f>
        <v>194</v>
      </c>
      <c r="D137" s="30">
        <f t="shared" ref="D137:D193" si="6">E137+F137</f>
        <v>0</v>
      </c>
      <c r="E137" s="30">
        <v>0</v>
      </c>
      <c r="F137" s="30">
        <v>0</v>
      </c>
      <c r="G137" s="30">
        <v>194</v>
      </c>
    </row>
    <row r="138" spans="1:7" ht="15" customHeight="1">
      <c r="A138" s="31" t="s">
        <v>363</v>
      </c>
      <c r="B138" s="25" t="s">
        <v>364</v>
      </c>
      <c r="C138" s="53">
        <f t="shared" si="5"/>
        <v>36</v>
      </c>
      <c r="D138" s="30">
        <f t="shared" si="6"/>
        <v>0</v>
      </c>
      <c r="E138" s="30">
        <f>E139</f>
        <v>0</v>
      </c>
      <c r="F138" s="30">
        <f>F139</f>
        <v>0</v>
      </c>
      <c r="G138" s="30">
        <f>G139</f>
        <v>36</v>
      </c>
    </row>
    <row r="139" spans="1:7" ht="15" customHeight="1">
      <c r="A139" s="31" t="s">
        <v>365</v>
      </c>
      <c r="B139" s="28" t="s">
        <v>366</v>
      </c>
      <c r="C139" s="66">
        <f t="shared" si="5"/>
        <v>36</v>
      </c>
      <c r="D139" s="30">
        <f t="shared" si="6"/>
        <v>0</v>
      </c>
      <c r="E139" s="30">
        <v>0</v>
      </c>
      <c r="F139" s="30">
        <v>0</v>
      </c>
      <c r="G139" s="30">
        <v>36</v>
      </c>
    </row>
    <row r="140" spans="1:7" ht="15" customHeight="1">
      <c r="A140" s="31" t="s">
        <v>164</v>
      </c>
      <c r="B140" s="25" t="s">
        <v>165</v>
      </c>
      <c r="C140" s="53">
        <f t="shared" si="5"/>
        <v>1758.0004180000001</v>
      </c>
      <c r="D140" s="49">
        <f t="shared" si="6"/>
        <v>455.8</v>
      </c>
      <c r="E140" s="49">
        <f>E141+E145+E147</f>
        <v>0</v>
      </c>
      <c r="F140" s="49">
        <f>F141+F145+F147</f>
        <v>455.8</v>
      </c>
      <c r="G140" s="49">
        <f>G141+G145+G147</f>
        <v>1302.2004180000001</v>
      </c>
    </row>
    <row r="141" spans="1:7" ht="15" customHeight="1">
      <c r="A141" s="31" t="s">
        <v>166</v>
      </c>
      <c r="B141" s="25" t="s">
        <v>167</v>
      </c>
      <c r="C141" s="53">
        <f t="shared" si="5"/>
        <v>500.01999899999998</v>
      </c>
      <c r="D141" s="30">
        <f t="shared" si="6"/>
        <v>455.8</v>
      </c>
      <c r="E141" s="30">
        <f>E142+E143+E144</f>
        <v>0</v>
      </c>
      <c r="F141" s="30">
        <f>F142+F143+F144</f>
        <v>455.8</v>
      </c>
      <c r="G141" s="30">
        <f>G142+G143+G144</f>
        <v>44.219999000000001</v>
      </c>
    </row>
    <row r="142" spans="1:7" ht="15" customHeight="1">
      <c r="A142" s="31" t="s">
        <v>367</v>
      </c>
      <c r="B142" s="28" t="s">
        <v>177</v>
      </c>
      <c r="C142" s="66">
        <f t="shared" si="5"/>
        <v>7.22</v>
      </c>
      <c r="D142" s="30">
        <f t="shared" si="6"/>
        <v>0</v>
      </c>
      <c r="E142" s="30">
        <v>0</v>
      </c>
      <c r="F142" s="30">
        <v>0</v>
      </c>
      <c r="G142" s="30">
        <v>7.22</v>
      </c>
    </row>
    <row r="143" spans="1:7" ht="15" customHeight="1">
      <c r="A143" s="31" t="s">
        <v>368</v>
      </c>
      <c r="B143" s="28" t="s">
        <v>369</v>
      </c>
      <c r="C143" s="66">
        <f t="shared" si="5"/>
        <v>36.999999000000003</v>
      </c>
      <c r="D143" s="30">
        <f t="shared" si="6"/>
        <v>0</v>
      </c>
      <c r="E143" s="30">
        <v>0</v>
      </c>
      <c r="F143" s="30">
        <v>0</v>
      </c>
      <c r="G143" s="30">
        <v>36.999999000000003</v>
      </c>
    </row>
    <row r="144" spans="1:7" ht="15" customHeight="1">
      <c r="A144" s="31" t="s">
        <v>168</v>
      </c>
      <c r="B144" s="28" t="s">
        <v>169</v>
      </c>
      <c r="C144" s="66">
        <f t="shared" si="5"/>
        <v>455.8</v>
      </c>
      <c r="D144" s="30">
        <f t="shared" si="6"/>
        <v>455.8</v>
      </c>
      <c r="E144" s="30">
        <v>0</v>
      </c>
      <c r="F144" s="30">
        <v>455.8</v>
      </c>
      <c r="G144" s="30">
        <v>0</v>
      </c>
    </row>
    <row r="145" spans="1:7" ht="15" customHeight="1">
      <c r="A145" s="31" t="s">
        <v>370</v>
      </c>
      <c r="B145" s="25" t="s">
        <v>371</v>
      </c>
      <c r="C145" s="53">
        <f t="shared" si="5"/>
        <v>617.78041900000005</v>
      </c>
      <c r="D145" s="30">
        <f t="shared" si="6"/>
        <v>0</v>
      </c>
      <c r="E145" s="30">
        <f>E146</f>
        <v>0</v>
      </c>
      <c r="F145" s="30">
        <f>F146</f>
        <v>0</v>
      </c>
      <c r="G145" s="30">
        <f>G146</f>
        <v>617.78041900000005</v>
      </c>
    </row>
    <row r="146" spans="1:7" ht="15" customHeight="1">
      <c r="A146" s="31" t="s">
        <v>372</v>
      </c>
      <c r="B146" s="28" t="s">
        <v>373</v>
      </c>
      <c r="C146" s="66">
        <f t="shared" si="5"/>
        <v>617.78041900000005</v>
      </c>
      <c r="D146" s="30">
        <f t="shared" si="6"/>
        <v>0</v>
      </c>
      <c r="E146" s="30">
        <v>0</v>
      </c>
      <c r="F146" s="30">
        <v>0</v>
      </c>
      <c r="G146" s="30">
        <v>617.78041900000005</v>
      </c>
    </row>
    <row r="147" spans="1:7" ht="15" customHeight="1">
      <c r="A147" s="31" t="s">
        <v>374</v>
      </c>
      <c r="B147" s="25" t="s">
        <v>375</v>
      </c>
      <c r="C147" s="53">
        <f t="shared" si="5"/>
        <v>640.20000000000005</v>
      </c>
      <c r="D147" s="30">
        <f t="shared" si="6"/>
        <v>0</v>
      </c>
      <c r="E147" s="30">
        <f>E148</f>
        <v>0</v>
      </c>
      <c r="F147" s="30">
        <f>F148</f>
        <v>0</v>
      </c>
      <c r="G147" s="30">
        <f>G148</f>
        <v>640.20000000000005</v>
      </c>
    </row>
    <row r="148" spans="1:7" ht="15" customHeight="1">
      <c r="A148" s="31" t="s">
        <v>376</v>
      </c>
      <c r="B148" s="28" t="s">
        <v>377</v>
      </c>
      <c r="C148" s="66">
        <f t="shared" si="5"/>
        <v>640.20000000000005</v>
      </c>
      <c r="D148" s="30">
        <f t="shared" si="6"/>
        <v>0</v>
      </c>
      <c r="E148" s="30">
        <v>0</v>
      </c>
      <c r="F148" s="30">
        <v>0</v>
      </c>
      <c r="G148" s="30">
        <v>640.20000000000005</v>
      </c>
    </row>
    <row r="149" spans="1:7" ht="15" customHeight="1">
      <c r="A149" s="31" t="s">
        <v>378</v>
      </c>
      <c r="B149" s="25" t="s">
        <v>379</v>
      </c>
      <c r="C149" s="53">
        <f t="shared" si="5"/>
        <v>6447.8625000000011</v>
      </c>
      <c r="D149" s="49">
        <f t="shared" si="6"/>
        <v>0</v>
      </c>
      <c r="E149" s="49">
        <f>E150+E159+E162+E169+E173+E177</f>
        <v>0</v>
      </c>
      <c r="F149" s="49">
        <f>F150+F159+F162+F169+F173+F177</f>
        <v>0</v>
      </c>
      <c r="G149" s="49">
        <f>G150+G159+G162+G169+G173+G177</f>
        <v>6447.8625000000011</v>
      </c>
    </row>
    <row r="150" spans="1:7" ht="15" customHeight="1">
      <c r="A150" s="31" t="s">
        <v>380</v>
      </c>
      <c r="B150" s="25" t="s">
        <v>381</v>
      </c>
      <c r="C150" s="53">
        <f t="shared" si="5"/>
        <v>3735.1725000000001</v>
      </c>
      <c r="D150" s="30">
        <f t="shared" si="6"/>
        <v>0</v>
      </c>
      <c r="E150" s="30">
        <f>E151+E152+E153+E154+E155+E156+E157+E158</f>
        <v>0</v>
      </c>
      <c r="F150" s="30">
        <f>F151+F152+F153+F154+F155+F156+F157+F158</f>
        <v>0</v>
      </c>
      <c r="G150" s="30">
        <f>G151+G152+G153+G154+G155+G156+G157+G158</f>
        <v>3735.1725000000001</v>
      </c>
    </row>
    <row r="151" spans="1:7" ht="15" customHeight="1">
      <c r="A151" s="31" t="s">
        <v>382</v>
      </c>
      <c r="B151" s="28" t="s">
        <v>383</v>
      </c>
      <c r="C151" s="66">
        <f t="shared" si="5"/>
        <v>34.269599999999997</v>
      </c>
      <c r="D151" s="30">
        <f t="shared" si="6"/>
        <v>0</v>
      </c>
      <c r="E151" s="30">
        <v>0</v>
      </c>
      <c r="F151" s="30">
        <v>0</v>
      </c>
      <c r="G151" s="30">
        <v>34.269599999999997</v>
      </c>
    </row>
    <row r="152" spans="1:7" ht="15" customHeight="1">
      <c r="A152" s="31" t="s">
        <v>384</v>
      </c>
      <c r="B152" s="28" t="s">
        <v>385</v>
      </c>
      <c r="C152" s="66">
        <f t="shared" si="5"/>
        <v>54.2</v>
      </c>
      <c r="D152" s="30">
        <f t="shared" si="6"/>
        <v>0</v>
      </c>
      <c r="E152" s="30">
        <v>0</v>
      </c>
      <c r="F152" s="30">
        <v>0</v>
      </c>
      <c r="G152" s="30">
        <v>54.2</v>
      </c>
    </row>
    <row r="153" spans="1:7" ht="15" customHeight="1">
      <c r="A153" s="31" t="s">
        <v>386</v>
      </c>
      <c r="B153" s="28" t="s">
        <v>387</v>
      </c>
      <c r="C153" s="66">
        <f t="shared" si="5"/>
        <v>288.10000000000002</v>
      </c>
      <c r="D153" s="30">
        <f t="shared" si="6"/>
        <v>0</v>
      </c>
      <c r="E153" s="30">
        <v>0</v>
      </c>
      <c r="F153" s="30">
        <v>0</v>
      </c>
      <c r="G153" s="30">
        <v>288.10000000000002</v>
      </c>
    </row>
    <row r="154" spans="1:7" ht="15" customHeight="1">
      <c r="A154" s="31" t="s">
        <v>388</v>
      </c>
      <c r="B154" s="28" t="s">
        <v>389</v>
      </c>
      <c r="C154" s="66">
        <f t="shared" si="5"/>
        <v>10.438499999999999</v>
      </c>
      <c r="D154" s="30">
        <f t="shared" si="6"/>
        <v>0</v>
      </c>
      <c r="E154" s="30">
        <v>0</v>
      </c>
      <c r="F154" s="30">
        <v>0</v>
      </c>
      <c r="G154" s="30">
        <v>10.438499999999999</v>
      </c>
    </row>
    <row r="155" spans="1:7" ht="15" customHeight="1">
      <c r="A155" s="31" t="s">
        <v>390</v>
      </c>
      <c r="B155" s="28" t="s">
        <v>391</v>
      </c>
      <c r="C155" s="66">
        <f t="shared" si="5"/>
        <v>999.38499999999999</v>
      </c>
      <c r="D155" s="30">
        <f t="shared" si="6"/>
        <v>0</v>
      </c>
      <c r="E155" s="30">
        <v>0</v>
      </c>
      <c r="F155" s="30">
        <v>0</v>
      </c>
      <c r="G155" s="30">
        <v>999.38499999999999</v>
      </c>
    </row>
    <row r="156" spans="1:7" ht="15" customHeight="1">
      <c r="A156" s="31" t="s">
        <v>392</v>
      </c>
      <c r="B156" s="28" t="s">
        <v>393</v>
      </c>
      <c r="C156" s="66">
        <f t="shared" si="5"/>
        <v>407.3186</v>
      </c>
      <c r="D156" s="30">
        <f t="shared" si="6"/>
        <v>0</v>
      </c>
      <c r="E156" s="30">
        <v>0</v>
      </c>
      <c r="F156" s="30">
        <v>0</v>
      </c>
      <c r="G156" s="30">
        <v>407.3186</v>
      </c>
    </row>
    <row r="157" spans="1:7" ht="15" customHeight="1">
      <c r="A157" s="31" t="s">
        <v>394</v>
      </c>
      <c r="B157" s="28" t="s">
        <v>395</v>
      </c>
      <c r="C157" s="66">
        <f t="shared" si="5"/>
        <v>23.460799999999999</v>
      </c>
      <c r="D157" s="30">
        <f t="shared" si="6"/>
        <v>0</v>
      </c>
      <c r="E157" s="30">
        <v>0</v>
      </c>
      <c r="F157" s="30">
        <v>0</v>
      </c>
      <c r="G157" s="30">
        <v>23.460799999999999</v>
      </c>
    </row>
    <row r="158" spans="1:7" ht="15" customHeight="1">
      <c r="A158" s="31" t="s">
        <v>396</v>
      </c>
      <c r="B158" s="28" t="s">
        <v>397</v>
      </c>
      <c r="C158" s="66">
        <f t="shared" si="5"/>
        <v>1918</v>
      </c>
      <c r="D158" s="30">
        <f t="shared" si="6"/>
        <v>0</v>
      </c>
      <c r="E158" s="30">
        <v>0</v>
      </c>
      <c r="F158" s="30">
        <v>0</v>
      </c>
      <c r="G158" s="30">
        <v>1918</v>
      </c>
    </row>
    <row r="159" spans="1:7" ht="15" customHeight="1">
      <c r="A159" s="31" t="s">
        <v>398</v>
      </c>
      <c r="B159" s="25" t="s">
        <v>399</v>
      </c>
      <c r="C159" s="53">
        <f t="shared" si="5"/>
        <v>60</v>
      </c>
      <c r="D159" s="30">
        <f t="shared" si="6"/>
        <v>0</v>
      </c>
      <c r="E159" s="30">
        <f>E160+E161</f>
        <v>0</v>
      </c>
      <c r="F159" s="30">
        <f>F160+F161</f>
        <v>0</v>
      </c>
      <c r="G159" s="30">
        <f>G160+G161</f>
        <v>60</v>
      </c>
    </row>
    <row r="160" spans="1:7" ht="15" customHeight="1">
      <c r="A160" s="31" t="s">
        <v>400</v>
      </c>
      <c r="B160" s="28" t="s">
        <v>401</v>
      </c>
      <c r="C160" s="66">
        <f t="shared" si="5"/>
        <v>40</v>
      </c>
      <c r="D160" s="30">
        <f t="shared" si="6"/>
        <v>0</v>
      </c>
      <c r="E160" s="30">
        <v>0</v>
      </c>
      <c r="F160" s="30">
        <v>0</v>
      </c>
      <c r="G160" s="30">
        <v>40</v>
      </c>
    </row>
    <row r="161" spans="1:7" ht="15" customHeight="1">
      <c r="A161" s="31" t="s">
        <v>402</v>
      </c>
      <c r="B161" s="28" t="s">
        <v>403</v>
      </c>
      <c r="C161" s="66">
        <f t="shared" si="5"/>
        <v>20</v>
      </c>
      <c r="D161" s="30">
        <f t="shared" si="6"/>
        <v>0</v>
      </c>
      <c r="E161" s="30">
        <v>0</v>
      </c>
      <c r="F161" s="30">
        <v>0</v>
      </c>
      <c r="G161" s="30">
        <v>20</v>
      </c>
    </row>
    <row r="162" spans="1:7" ht="15" customHeight="1">
      <c r="A162" s="31" t="s">
        <v>404</v>
      </c>
      <c r="B162" s="25" t="s">
        <v>405</v>
      </c>
      <c r="C162" s="53">
        <f t="shared" si="5"/>
        <v>582.24</v>
      </c>
      <c r="D162" s="30">
        <f t="shared" si="6"/>
        <v>0</v>
      </c>
      <c r="E162" s="30">
        <f>E163+E164+E165+E166+E167+E168</f>
        <v>0</v>
      </c>
      <c r="F162" s="30">
        <f>F163+F164+F165+F166+F167+F168</f>
        <v>0</v>
      </c>
      <c r="G162" s="30">
        <f>G163+G164+G165+G166+G167+G168</f>
        <v>582.24</v>
      </c>
    </row>
    <row r="163" spans="1:7" ht="15" customHeight="1">
      <c r="A163" s="31" t="s">
        <v>406</v>
      </c>
      <c r="B163" s="28" t="s">
        <v>407</v>
      </c>
      <c r="C163" s="66">
        <f t="shared" si="5"/>
        <v>333.49</v>
      </c>
      <c r="D163" s="30">
        <f t="shared" si="6"/>
        <v>0</v>
      </c>
      <c r="E163" s="30">
        <v>0</v>
      </c>
      <c r="F163" s="30">
        <v>0</v>
      </c>
      <c r="G163" s="30">
        <v>333.49</v>
      </c>
    </row>
    <row r="164" spans="1:7" ht="15" customHeight="1">
      <c r="A164" s="31" t="s">
        <v>408</v>
      </c>
      <c r="B164" s="28" t="s">
        <v>409</v>
      </c>
      <c r="C164" s="66">
        <f t="shared" si="5"/>
        <v>136.69999999999999</v>
      </c>
      <c r="D164" s="30">
        <f t="shared" si="6"/>
        <v>0</v>
      </c>
      <c r="E164" s="30">
        <v>0</v>
      </c>
      <c r="F164" s="30">
        <v>0</v>
      </c>
      <c r="G164" s="30">
        <v>136.69999999999999</v>
      </c>
    </row>
    <row r="165" spans="1:7" ht="15" customHeight="1">
      <c r="A165" s="31" t="s">
        <v>410</v>
      </c>
      <c r="B165" s="28" t="s">
        <v>411</v>
      </c>
      <c r="C165" s="66">
        <f t="shared" si="5"/>
        <v>82.05</v>
      </c>
      <c r="D165" s="30">
        <f t="shared" si="6"/>
        <v>0</v>
      </c>
      <c r="E165" s="30">
        <v>0</v>
      </c>
      <c r="F165" s="30">
        <v>0</v>
      </c>
      <c r="G165" s="30">
        <v>82.05</v>
      </c>
    </row>
    <row r="166" spans="1:7" ht="15" customHeight="1">
      <c r="A166" s="31" t="s">
        <v>412</v>
      </c>
      <c r="B166" s="28" t="s">
        <v>413</v>
      </c>
      <c r="C166" s="66">
        <f t="shared" si="5"/>
        <v>0</v>
      </c>
      <c r="D166" s="30">
        <f t="shared" si="6"/>
        <v>0</v>
      </c>
      <c r="E166" s="30">
        <v>0</v>
      </c>
      <c r="F166" s="30">
        <v>0</v>
      </c>
      <c r="G166" s="30">
        <v>0</v>
      </c>
    </row>
    <row r="167" spans="1:7" ht="15" customHeight="1">
      <c r="A167" s="31" t="s">
        <v>414</v>
      </c>
      <c r="B167" s="28" t="s">
        <v>415</v>
      </c>
      <c r="C167" s="66">
        <f t="shared" si="5"/>
        <v>5</v>
      </c>
      <c r="D167" s="30">
        <f t="shared" si="6"/>
        <v>0</v>
      </c>
      <c r="E167" s="30">
        <v>0</v>
      </c>
      <c r="F167" s="30">
        <v>0</v>
      </c>
      <c r="G167" s="30">
        <v>5</v>
      </c>
    </row>
    <row r="168" spans="1:7" ht="15" customHeight="1">
      <c r="A168" s="31" t="s">
        <v>416</v>
      </c>
      <c r="B168" s="28" t="s">
        <v>417</v>
      </c>
      <c r="C168" s="66">
        <f t="shared" si="5"/>
        <v>25</v>
      </c>
      <c r="D168" s="30">
        <f t="shared" si="6"/>
        <v>0</v>
      </c>
      <c r="E168" s="30">
        <v>0</v>
      </c>
      <c r="F168" s="30">
        <v>0</v>
      </c>
      <c r="G168" s="30">
        <v>25</v>
      </c>
    </row>
    <row r="169" spans="1:7" ht="15" customHeight="1">
      <c r="A169" s="31" t="s">
        <v>418</v>
      </c>
      <c r="B169" s="25" t="s">
        <v>419</v>
      </c>
      <c r="C169" s="53">
        <f t="shared" si="5"/>
        <v>227.35</v>
      </c>
      <c r="D169" s="30">
        <f t="shared" si="6"/>
        <v>0</v>
      </c>
      <c r="E169" s="30">
        <f>E170+E171+E172</f>
        <v>0</v>
      </c>
      <c r="F169" s="30">
        <f>F170+F171+F172</f>
        <v>0</v>
      </c>
      <c r="G169" s="30">
        <f>G170+G171+G172</f>
        <v>227.35</v>
      </c>
    </row>
    <row r="170" spans="1:7" ht="15" customHeight="1">
      <c r="A170" s="31" t="s">
        <v>420</v>
      </c>
      <c r="B170" s="28" t="s">
        <v>421</v>
      </c>
      <c r="C170" s="66">
        <f t="shared" si="5"/>
        <v>43</v>
      </c>
      <c r="D170" s="30">
        <f t="shared" si="6"/>
        <v>0</v>
      </c>
      <c r="E170" s="30">
        <v>0</v>
      </c>
      <c r="F170" s="30">
        <v>0</v>
      </c>
      <c r="G170" s="30">
        <v>43</v>
      </c>
    </row>
    <row r="171" spans="1:7" ht="15" customHeight="1">
      <c r="A171" s="31" t="s">
        <v>422</v>
      </c>
      <c r="B171" s="28" t="s">
        <v>423</v>
      </c>
      <c r="C171" s="66">
        <f t="shared" si="5"/>
        <v>179</v>
      </c>
      <c r="D171" s="30">
        <f t="shared" si="6"/>
        <v>0</v>
      </c>
      <c r="E171" s="30">
        <v>0</v>
      </c>
      <c r="F171" s="30">
        <v>0</v>
      </c>
      <c r="G171" s="30">
        <v>179</v>
      </c>
    </row>
    <row r="172" spans="1:7" ht="15" customHeight="1">
      <c r="A172" s="31" t="s">
        <v>424</v>
      </c>
      <c r="B172" s="28" t="s">
        <v>425</v>
      </c>
      <c r="C172" s="66">
        <f t="shared" si="5"/>
        <v>5.35</v>
      </c>
      <c r="D172" s="30">
        <f t="shared" si="6"/>
        <v>0</v>
      </c>
      <c r="E172" s="30">
        <v>0</v>
      </c>
      <c r="F172" s="30">
        <v>0</v>
      </c>
      <c r="G172" s="30">
        <v>5.35</v>
      </c>
    </row>
    <row r="173" spans="1:7" ht="15" customHeight="1">
      <c r="A173" s="31" t="s">
        <v>426</v>
      </c>
      <c r="B173" s="25" t="s">
        <v>427</v>
      </c>
      <c r="C173" s="53">
        <f t="shared" si="5"/>
        <v>1808.1</v>
      </c>
      <c r="D173" s="30">
        <f t="shared" si="6"/>
        <v>0</v>
      </c>
      <c r="E173" s="30">
        <f>E174+E175+E176</f>
        <v>0</v>
      </c>
      <c r="F173" s="30">
        <f>F174+F175+F176</f>
        <v>0</v>
      </c>
      <c r="G173" s="30">
        <f>G174+G175+G176</f>
        <v>1808.1</v>
      </c>
    </row>
    <row r="174" spans="1:7" ht="15" customHeight="1">
      <c r="A174" s="31" t="s">
        <v>428</v>
      </c>
      <c r="B174" s="28" t="s">
        <v>429</v>
      </c>
      <c r="C174" s="66">
        <f t="shared" si="5"/>
        <v>704.25</v>
      </c>
      <c r="D174" s="30">
        <f t="shared" si="6"/>
        <v>0</v>
      </c>
      <c r="E174" s="30">
        <v>0</v>
      </c>
      <c r="F174" s="30">
        <v>0</v>
      </c>
      <c r="G174" s="30">
        <v>704.25</v>
      </c>
    </row>
    <row r="175" spans="1:7" ht="15" customHeight="1">
      <c r="A175" s="31" t="s">
        <v>430</v>
      </c>
      <c r="B175" s="28" t="s">
        <v>431</v>
      </c>
      <c r="C175" s="66">
        <f t="shared" si="5"/>
        <v>1100.25</v>
      </c>
      <c r="D175" s="30">
        <f t="shared" si="6"/>
        <v>0</v>
      </c>
      <c r="E175" s="30">
        <v>0</v>
      </c>
      <c r="F175" s="30">
        <v>0</v>
      </c>
      <c r="G175" s="30">
        <v>1100.25</v>
      </c>
    </row>
    <row r="176" spans="1:7" ht="15" customHeight="1">
      <c r="A176" s="31" t="s">
        <v>432</v>
      </c>
      <c r="B176" s="28" t="s">
        <v>433</v>
      </c>
      <c r="C176" s="66">
        <f t="shared" si="5"/>
        <v>3.6</v>
      </c>
      <c r="D176" s="30">
        <f t="shared" si="6"/>
        <v>0</v>
      </c>
      <c r="E176" s="30">
        <v>0</v>
      </c>
      <c r="F176" s="30">
        <v>0</v>
      </c>
      <c r="G176" s="30">
        <v>3.6</v>
      </c>
    </row>
    <row r="177" spans="1:7" ht="15" customHeight="1">
      <c r="A177" s="31" t="s">
        <v>434</v>
      </c>
      <c r="B177" s="25" t="s">
        <v>435</v>
      </c>
      <c r="C177" s="53">
        <f t="shared" si="5"/>
        <v>35</v>
      </c>
      <c r="D177" s="30">
        <f t="shared" si="6"/>
        <v>0</v>
      </c>
      <c r="E177" s="30">
        <f>E178</f>
        <v>0</v>
      </c>
      <c r="F177" s="30">
        <f>F178</f>
        <v>0</v>
      </c>
      <c r="G177" s="30">
        <f>G178</f>
        <v>35</v>
      </c>
    </row>
    <row r="178" spans="1:7" ht="15" customHeight="1">
      <c r="A178" s="31" t="s">
        <v>436</v>
      </c>
      <c r="B178" s="28" t="s">
        <v>437</v>
      </c>
      <c r="C178" s="66">
        <f t="shared" si="5"/>
        <v>35</v>
      </c>
      <c r="D178" s="30">
        <f t="shared" si="6"/>
        <v>0</v>
      </c>
      <c r="E178" s="30">
        <v>0</v>
      </c>
      <c r="F178" s="30">
        <v>0</v>
      </c>
      <c r="G178" s="30">
        <v>35</v>
      </c>
    </row>
    <row r="179" spans="1:7" ht="15" customHeight="1">
      <c r="A179" s="31" t="s">
        <v>438</v>
      </c>
      <c r="B179" s="25" t="s">
        <v>439</v>
      </c>
      <c r="C179" s="53">
        <f t="shared" si="5"/>
        <v>15</v>
      </c>
      <c r="D179" s="49">
        <f t="shared" si="6"/>
        <v>0</v>
      </c>
      <c r="E179" s="49">
        <f t="shared" ref="E179:G180" si="7">E180</f>
        <v>0</v>
      </c>
      <c r="F179" s="49">
        <f t="shared" si="7"/>
        <v>0</v>
      </c>
      <c r="G179" s="49">
        <f t="shared" si="7"/>
        <v>15</v>
      </c>
    </row>
    <row r="180" spans="1:7" ht="15" customHeight="1">
      <c r="A180" s="31" t="s">
        <v>440</v>
      </c>
      <c r="B180" s="25" t="s">
        <v>441</v>
      </c>
      <c r="C180" s="53">
        <f t="shared" si="5"/>
        <v>15</v>
      </c>
      <c r="D180" s="30">
        <f t="shared" si="6"/>
        <v>0</v>
      </c>
      <c r="E180" s="30">
        <f t="shared" si="7"/>
        <v>0</v>
      </c>
      <c r="F180" s="30">
        <f t="shared" si="7"/>
        <v>0</v>
      </c>
      <c r="G180" s="30">
        <f t="shared" si="7"/>
        <v>15</v>
      </c>
    </row>
    <row r="181" spans="1:7" ht="15" customHeight="1">
      <c r="A181" s="31" t="s">
        <v>442</v>
      </c>
      <c r="B181" s="28" t="s">
        <v>443</v>
      </c>
      <c r="C181" s="66">
        <f t="shared" si="5"/>
        <v>15</v>
      </c>
      <c r="D181" s="30">
        <f t="shared" si="6"/>
        <v>0</v>
      </c>
      <c r="E181" s="30">
        <v>0</v>
      </c>
      <c r="F181" s="30">
        <v>0</v>
      </c>
      <c r="G181" s="30">
        <v>15</v>
      </c>
    </row>
    <row r="182" spans="1:7" ht="15" customHeight="1">
      <c r="A182" s="31" t="s">
        <v>444</v>
      </c>
      <c r="B182" s="25" t="s">
        <v>445</v>
      </c>
      <c r="C182" s="53">
        <f t="shared" si="5"/>
        <v>19.600000000000001</v>
      </c>
      <c r="D182" s="49">
        <f t="shared" si="6"/>
        <v>0</v>
      </c>
      <c r="E182" s="49">
        <f t="shared" ref="E182:G183" si="8">E183</f>
        <v>0</v>
      </c>
      <c r="F182" s="49">
        <f t="shared" si="8"/>
        <v>0</v>
      </c>
      <c r="G182" s="49">
        <f t="shared" si="8"/>
        <v>19.600000000000001</v>
      </c>
    </row>
    <row r="183" spans="1:7" ht="15" customHeight="1">
      <c r="A183" s="31" t="s">
        <v>446</v>
      </c>
      <c r="B183" s="25" t="s">
        <v>447</v>
      </c>
      <c r="C183" s="53">
        <f t="shared" si="5"/>
        <v>19.600000000000001</v>
      </c>
      <c r="D183" s="30">
        <f t="shared" si="6"/>
        <v>0</v>
      </c>
      <c r="E183" s="30">
        <f t="shared" si="8"/>
        <v>0</v>
      </c>
      <c r="F183" s="30">
        <f t="shared" si="8"/>
        <v>0</v>
      </c>
      <c r="G183" s="30">
        <f t="shared" si="8"/>
        <v>19.600000000000001</v>
      </c>
    </row>
    <row r="184" spans="1:7" ht="15" customHeight="1">
      <c r="A184" s="31" t="s">
        <v>448</v>
      </c>
      <c r="B184" s="28" t="s">
        <v>177</v>
      </c>
      <c r="C184" s="66">
        <f t="shared" si="5"/>
        <v>19.600000000000001</v>
      </c>
      <c r="D184" s="30">
        <f t="shared" si="6"/>
        <v>0</v>
      </c>
      <c r="E184" s="30">
        <v>0</v>
      </c>
      <c r="F184" s="30">
        <v>0</v>
      </c>
      <c r="G184" s="30">
        <v>19.600000000000001</v>
      </c>
    </row>
    <row r="185" spans="1:7" ht="15" customHeight="1">
      <c r="A185" s="31" t="s">
        <v>449</v>
      </c>
      <c r="B185" s="25" t="s">
        <v>450</v>
      </c>
      <c r="C185" s="53">
        <f t="shared" si="5"/>
        <v>7.5</v>
      </c>
      <c r="D185" s="49">
        <f t="shared" si="6"/>
        <v>0</v>
      </c>
      <c r="E185" s="49">
        <f t="shared" ref="E185:G186" si="9">E186</f>
        <v>0</v>
      </c>
      <c r="F185" s="49">
        <f t="shared" si="9"/>
        <v>0</v>
      </c>
      <c r="G185" s="49">
        <f t="shared" si="9"/>
        <v>7.5</v>
      </c>
    </row>
    <row r="186" spans="1:7" ht="15" customHeight="1">
      <c r="A186" s="31" t="s">
        <v>451</v>
      </c>
      <c r="B186" s="25" t="s">
        <v>452</v>
      </c>
      <c r="C186" s="53">
        <f t="shared" si="5"/>
        <v>7.5</v>
      </c>
      <c r="D186" s="30">
        <f t="shared" si="6"/>
        <v>0</v>
      </c>
      <c r="E186" s="30">
        <f t="shared" si="9"/>
        <v>0</v>
      </c>
      <c r="F186" s="30">
        <f t="shared" si="9"/>
        <v>0</v>
      </c>
      <c r="G186" s="30">
        <f t="shared" si="9"/>
        <v>7.5</v>
      </c>
    </row>
    <row r="187" spans="1:7" ht="15" customHeight="1">
      <c r="A187" s="31" t="s">
        <v>453</v>
      </c>
      <c r="B187" s="28" t="s">
        <v>454</v>
      </c>
      <c r="C187" s="66">
        <f t="shared" si="5"/>
        <v>7.5</v>
      </c>
      <c r="D187" s="30">
        <f t="shared" si="6"/>
        <v>0</v>
      </c>
      <c r="E187" s="30">
        <v>0</v>
      </c>
      <c r="F187" s="30">
        <v>0</v>
      </c>
      <c r="G187" s="30">
        <v>7.5</v>
      </c>
    </row>
    <row r="188" spans="1:7" ht="15" customHeight="1">
      <c r="A188" s="31" t="s">
        <v>170</v>
      </c>
      <c r="B188" s="50" t="s">
        <v>171</v>
      </c>
      <c r="C188" s="53">
        <f t="shared" si="5"/>
        <v>265.64</v>
      </c>
      <c r="D188" s="49">
        <f t="shared" si="6"/>
        <v>265.64</v>
      </c>
      <c r="E188" s="49">
        <f t="shared" ref="E188:G189" si="10">E189</f>
        <v>265.64</v>
      </c>
      <c r="F188" s="49">
        <f t="shared" si="10"/>
        <v>0</v>
      </c>
      <c r="G188" s="49">
        <f t="shared" si="10"/>
        <v>0</v>
      </c>
    </row>
    <row r="189" spans="1:7" ht="15" customHeight="1">
      <c r="A189" s="31" t="s">
        <v>172</v>
      </c>
      <c r="B189" s="25" t="s">
        <v>173</v>
      </c>
      <c r="C189" s="53">
        <f t="shared" si="5"/>
        <v>265.64</v>
      </c>
      <c r="D189" s="30">
        <f t="shared" si="6"/>
        <v>265.64</v>
      </c>
      <c r="E189" s="30">
        <f t="shared" si="10"/>
        <v>265.64</v>
      </c>
      <c r="F189" s="30">
        <f t="shared" si="10"/>
        <v>0</v>
      </c>
      <c r="G189" s="30">
        <f t="shared" si="10"/>
        <v>0</v>
      </c>
    </row>
    <row r="190" spans="1:7" ht="15" customHeight="1">
      <c r="A190" s="31" t="s">
        <v>174</v>
      </c>
      <c r="B190" s="28" t="s">
        <v>175</v>
      </c>
      <c r="C190" s="66">
        <f t="shared" si="5"/>
        <v>265.64</v>
      </c>
      <c r="D190" s="30">
        <f t="shared" si="6"/>
        <v>265.64</v>
      </c>
      <c r="E190" s="30">
        <v>265.64</v>
      </c>
      <c r="F190" s="30">
        <v>0</v>
      </c>
      <c r="G190" s="30">
        <v>0</v>
      </c>
    </row>
    <row r="191" spans="1:7" ht="15" customHeight="1">
      <c r="A191" s="31" t="s">
        <v>455</v>
      </c>
      <c r="B191" s="25" t="s">
        <v>456</v>
      </c>
      <c r="C191" s="53">
        <f t="shared" si="5"/>
        <v>45.82</v>
      </c>
      <c r="D191" s="49">
        <f t="shared" si="6"/>
        <v>0</v>
      </c>
      <c r="E191" s="49">
        <f t="shared" ref="E191:G192" si="11">E192</f>
        <v>0</v>
      </c>
      <c r="F191" s="49">
        <f t="shared" si="11"/>
        <v>0</v>
      </c>
      <c r="G191" s="49">
        <f t="shared" si="11"/>
        <v>45.82</v>
      </c>
    </row>
    <row r="192" spans="1:7" ht="15" customHeight="1">
      <c r="A192" s="31" t="s">
        <v>457</v>
      </c>
      <c r="B192" s="25" t="s">
        <v>458</v>
      </c>
      <c r="C192" s="53">
        <f t="shared" si="5"/>
        <v>45.82</v>
      </c>
      <c r="D192" s="30">
        <f t="shared" si="6"/>
        <v>0</v>
      </c>
      <c r="E192" s="30">
        <f t="shared" si="11"/>
        <v>0</v>
      </c>
      <c r="F192" s="30">
        <f t="shared" si="11"/>
        <v>0</v>
      </c>
      <c r="G192" s="30">
        <f t="shared" si="11"/>
        <v>45.82</v>
      </c>
    </row>
    <row r="193" spans="1:7" ht="15" customHeight="1">
      <c r="A193" s="31" t="s">
        <v>459</v>
      </c>
      <c r="B193" s="28" t="s">
        <v>460</v>
      </c>
      <c r="C193" s="66">
        <f t="shared" si="5"/>
        <v>45.82</v>
      </c>
      <c r="D193" s="30">
        <f t="shared" si="6"/>
        <v>0</v>
      </c>
      <c r="E193" s="30">
        <v>0</v>
      </c>
      <c r="F193" s="30">
        <v>0</v>
      </c>
      <c r="G193" s="30">
        <v>45.82</v>
      </c>
    </row>
    <row r="194" spans="1:7">
      <c r="B194" s="52"/>
    </row>
    <row r="195" spans="1:7" s="67" customFormat="1">
      <c r="B195" s="68"/>
      <c r="C195" s="69"/>
      <c r="D195" s="69"/>
      <c r="E195" s="69"/>
      <c r="F195" s="70"/>
      <c r="G195" s="71"/>
    </row>
    <row r="196" spans="1:7" s="67" customFormat="1">
      <c r="B196" s="68"/>
      <c r="C196" s="69"/>
      <c r="D196" s="69"/>
      <c r="E196" s="69"/>
      <c r="F196" s="70"/>
      <c r="G196" s="71"/>
    </row>
    <row r="197" spans="1:7" s="67" customFormat="1">
      <c r="B197" s="68"/>
      <c r="C197" s="69"/>
      <c r="D197" s="69"/>
      <c r="E197" s="69"/>
      <c r="F197" s="70"/>
      <c r="G197" s="71"/>
    </row>
    <row r="198" spans="1:7" s="67" customFormat="1">
      <c r="B198" s="68"/>
      <c r="C198" s="69"/>
      <c r="D198" s="69"/>
      <c r="E198" s="69"/>
      <c r="F198" s="70"/>
      <c r="G198" s="71"/>
    </row>
    <row r="199" spans="1:7" s="67" customFormat="1">
      <c r="B199" s="68"/>
      <c r="C199" s="69"/>
      <c r="D199" s="69"/>
      <c r="E199" s="69"/>
      <c r="F199" s="70"/>
      <c r="G199" s="71"/>
    </row>
    <row r="200" spans="1:7" s="67" customFormat="1">
      <c r="B200" s="68"/>
      <c r="C200" s="69"/>
      <c r="D200" s="69"/>
      <c r="E200" s="69"/>
      <c r="F200" s="70"/>
      <c r="G200" s="71"/>
    </row>
    <row r="201" spans="1:7" s="67" customFormat="1">
      <c r="B201" s="68"/>
      <c r="C201" s="69"/>
      <c r="D201" s="69"/>
      <c r="E201" s="69"/>
      <c r="F201" s="70"/>
      <c r="G201" s="71"/>
    </row>
    <row r="202" spans="1:7" s="67" customFormat="1">
      <c r="C202" s="69"/>
      <c r="D202" s="69"/>
      <c r="E202" s="69"/>
      <c r="F202" s="70"/>
      <c r="G202" s="71"/>
    </row>
    <row r="203" spans="1:7" s="67" customFormat="1">
      <c r="C203" s="69"/>
      <c r="D203" s="69"/>
      <c r="E203" s="69"/>
      <c r="F203" s="70"/>
      <c r="G203" s="71"/>
    </row>
    <row r="204" spans="1:7" s="67" customFormat="1">
      <c r="C204" s="69"/>
      <c r="D204" s="69"/>
      <c r="E204" s="69"/>
      <c r="F204" s="70"/>
      <c r="G204" s="71"/>
    </row>
    <row r="205" spans="1:7" s="67" customFormat="1">
      <c r="C205" s="69"/>
      <c r="D205" s="69"/>
      <c r="E205" s="69"/>
      <c r="F205" s="70"/>
      <c r="G205" s="71"/>
    </row>
    <row r="206" spans="1:7" s="67" customFormat="1">
      <c r="C206" s="69"/>
      <c r="D206" s="69"/>
      <c r="E206" s="69"/>
      <c r="F206" s="70"/>
      <c r="G206" s="71"/>
    </row>
    <row r="207" spans="1:7" s="67" customFormat="1">
      <c r="C207" s="69"/>
      <c r="D207" s="69"/>
      <c r="E207" s="69"/>
      <c r="F207" s="70"/>
      <c r="G207" s="71"/>
    </row>
    <row r="208" spans="1:7" s="67" customFormat="1">
      <c r="C208" s="69"/>
      <c r="D208" s="69"/>
      <c r="E208" s="69"/>
      <c r="F208" s="70"/>
      <c r="G208" s="71"/>
    </row>
    <row r="209" spans="3:7" s="67" customFormat="1">
      <c r="C209" s="69"/>
      <c r="D209" s="69"/>
      <c r="E209" s="69"/>
      <c r="F209" s="70"/>
      <c r="G209" s="71"/>
    </row>
    <row r="210" spans="3:7" s="67" customFormat="1">
      <c r="C210" s="69"/>
      <c r="D210" s="69"/>
      <c r="E210" s="69"/>
      <c r="F210" s="70"/>
      <c r="G210" s="71"/>
    </row>
    <row r="211" spans="3:7" s="67" customFormat="1">
      <c r="C211" s="69"/>
      <c r="D211" s="69"/>
      <c r="E211" s="69"/>
      <c r="F211" s="70"/>
      <c r="G211" s="71"/>
    </row>
    <row r="212" spans="3:7" s="67" customFormat="1">
      <c r="C212" s="69"/>
      <c r="D212" s="69"/>
      <c r="E212" s="69"/>
      <c r="F212" s="70"/>
      <c r="G212" s="71"/>
    </row>
    <row r="213" spans="3:7" s="67" customFormat="1">
      <c r="C213" s="69"/>
      <c r="D213" s="69"/>
      <c r="E213" s="69"/>
      <c r="F213" s="70"/>
      <c r="G213" s="71"/>
    </row>
    <row r="214" spans="3:7" s="67" customFormat="1">
      <c r="C214" s="69"/>
      <c r="D214" s="69"/>
      <c r="E214" s="69"/>
      <c r="F214" s="70"/>
      <c r="G214" s="71"/>
    </row>
    <row r="215" spans="3:7" s="67" customFormat="1">
      <c r="C215" s="69"/>
      <c r="D215" s="69"/>
      <c r="E215" s="69"/>
      <c r="F215" s="70"/>
      <c r="G215" s="71"/>
    </row>
    <row r="216" spans="3:7" s="67" customFormat="1">
      <c r="C216" s="69"/>
      <c r="D216" s="69"/>
      <c r="E216" s="69"/>
      <c r="F216" s="70"/>
      <c r="G216" s="71"/>
    </row>
    <row r="217" spans="3:7" s="67" customFormat="1">
      <c r="C217" s="69"/>
      <c r="D217" s="69"/>
      <c r="E217" s="69"/>
      <c r="F217" s="70"/>
      <c r="G217" s="71"/>
    </row>
    <row r="218" spans="3:7" s="67" customFormat="1">
      <c r="C218" s="69"/>
      <c r="D218" s="69"/>
      <c r="E218" s="69"/>
      <c r="F218" s="70"/>
      <c r="G218" s="71"/>
    </row>
    <row r="219" spans="3:7" s="67" customFormat="1">
      <c r="C219" s="69"/>
      <c r="D219" s="69"/>
      <c r="E219" s="69"/>
      <c r="F219" s="70"/>
      <c r="G219" s="71"/>
    </row>
    <row r="220" spans="3:7" s="67" customFormat="1">
      <c r="C220" s="69"/>
      <c r="D220" s="69"/>
      <c r="E220" s="69"/>
      <c r="F220" s="70"/>
      <c r="G220" s="71"/>
    </row>
    <row r="221" spans="3:7" s="67" customFormat="1">
      <c r="C221" s="69"/>
      <c r="D221" s="69"/>
      <c r="E221" s="69"/>
      <c r="F221" s="70"/>
      <c r="G221" s="71"/>
    </row>
    <row r="222" spans="3:7" s="67" customFormat="1">
      <c r="C222" s="69"/>
      <c r="D222" s="69"/>
      <c r="E222" s="69"/>
      <c r="F222" s="70"/>
      <c r="G222" s="71"/>
    </row>
    <row r="223" spans="3:7" s="67" customFormat="1">
      <c r="C223" s="69"/>
      <c r="D223" s="69"/>
      <c r="E223" s="69"/>
      <c r="F223" s="70"/>
      <c r="G223" s="71"/>
    </row>
    <row r="224" spans="3:7" s="67" customFormat="1">
      <c r="C224" s="69"/>
      <c r="D224" s="69"/>
      <c r="E224" s="69"/>
      <c r="F224" s="70"/>
      <c r="G224" s="71"/>
    </row>
    <row r="225" spans="3:7" s="67" customFormat="1">
      <c r="C225" s="69"/>
      <c r="D225" s="69"/>
      <c r="E225" s="69"/>
      <c r="F225" s="70"/>
      <c r="G225" s="71"/>
    </row>
    <row r="226" spans="3:7" s="67" customFormat="1">
      <c r="C226" s="69"/>
      <c r="D226" s="69"/>
      <c r="E226" s="69"/>
      <c r="F226" s="70"/>
      <c r="G226" s="71"/>
    </row>
    <row r="227" spans="3:7" s="67" customFormat="1">
      <c r="C227" s="69"/>
      <c r="D227" s="69"/>
      <c r="E227" s="69"/>
      <c r="F227" s="70"/>
      <c r="G227" s="71"/>
    </row>
    <row r="228" spans="3:7" s="67" customFormat="1">
      <c r="C228" s="69"/>
      <c r="D228" s="69"/>
      <c r="E228" s="69"/>
      <c r="F228" s="70"/>
      <c r="G228" s="71"/>
    </row>
    <row r="229" spans="3:7" s="67" customFormat="1">
      <c r="C229" s="69"/>
      <c r="D229" s="69"/>
      <c r="E229" s="69"/>
      <c r="F229" s="70"/>
      <c r="G229" s="71"/>
    </row>
    <row r="230" spans="3:7" s="67" customFormat="1">
      <c r="C230" s="69"/>
      <c r="D230" s="69"/>
      <c r="E230" s="69"/>
      <c r="F230" s="70"/>
      <c r="G230" s="71"/>
    </row>
    <row r="231" spans="3:7" s="67" customFormat="1">
      <c r="C231" s="69"/>
      <c r="D231" s="69"/>
      <c r="E231" s="69"/>
      <c r="F231" s="70"/>
      <c r="G231" s="71"/>
    </row>
    <row r="232" spans="3:7" s="67" customFormat="1">
      <c r="C232" s="69"/>
      <c r="D232" s="69"/>
      <c r="E232" s="69"/>
      <c r="F232" s="70"/>
      <c r="G232" s="71"/>
    </row>
    <row r="233" spans="3:7" s="67" customFormat="1">
      <c r="C233" s="69"/>
      <c r="D233" s="69"/>
      <c r="E233" s="69"/>
      <c r="F233" s="70"/>
      <c r="G233" s="71"/>
    </row>
    <row r="234" spans="3:7" s="67" customFormat="1">
      <c r="C234" s="69"/>
      <c r="D234" s="69"/>
      <c r="E234" s="69"/>
      <c r="F234" s="70"/>
      <c r="G234" s="71"/>
    </row>
    <row r="235" spans="3:7" s="67" customFormat="1">
      <c r="C235" s="69"/>
      <c r="D235" s="69"/>
      <c r="E235" s="69"/>
      <c r="F235" s="70"/>
      <c r="G235" s="71"/>
    </row>
    <row r="236" spans="3:7" s="67" customFormat="1">
      <c r="C236" s="69"/>
      <c r="D236" s="69"/>
      <c r="E236" s="69"/>
      <c r="F236" s="70"/>
      <c r="G236" s="71"/>
    </row>
    <row r="237" spans="3:7" s="67" customFormat="1">
      <c r="C237" s="69"/>
      <c r="D237" s="69"/>
      <c r="E237" s="69"/>
      <c r="F237" s="70"/>
      <c r="G237" s="71"/>
    </row>
    <row r="238" spans="3:7" s="67" customFormat="1">
      <c r="C238" s="69"/>
      <c r="D238" s="69"/>
      <c r="E238" s="69"/>
      <c r="F238" s="70"/>
      <c r="G238" s="71"/>
    </row>
    <row r="239" spans="3:7" s="67" customFormat="1">
      <c r="C239" s="69"/>
      <c r="D239" s="69"/>
      <c r="E239" s="69"/>
      <c r="F239" s="70"/>
      <c r="G239" s="71"/>
    </row>
    <row r="240" spans="3:7" s="67" customFormat="1">
      <c r="C240" s="69"/>
      <c r="D240" s="69"/>
      <c r="E240" s="69"/>
      <c r="F240" s="70"/>
      <c r="G240" s="71"/>
    </row>
    <row r="241" spans="3:7" s="67" customFormat="1">
      <c r="C241" s="69"/>
      <c r="D241" s="69"/>
      <c r="E241" s="69"/>
      <c r="F241" s="70"/>
      <c r="G241" s="71"/>
    </row>
    <row r="242" spans="3:7" s="67" customFormat="1">
      <c r="C242" s="69"/>
      <c r="D242" s="69"/>
      <c r="E242" s="69"/>
      <c r="F242" s="70"/>
      <c r="G242" s="71"/>
    </row>
    <row r="243" spans="3:7" s="67" customFormat="1">
      <c r="C243" s="69"/>
      <c r="D243" s="69"/>
      <c r="E243" s="69"/>
      <c r="F243" s="70"/>
      <c r="G243" s="71"/>
    </row>
    <row r="244" spans="3:7" s="67" customFormat="1">
      <c r="C244" s="69"/>
      <c r="D244" s="69"/>
      <c r="E244" s="69"/>
      <c r="F244" s="70"/>
      <c r="G244" s="71"/>
    </row>
    <row r="245" spans="3:7" s="67" customFormat="1">
      <c r="C245" s="69"/>
      <c r="D245" s="69"/>
      <c r="E245" s="69"/>
      <c r="F245" s="70"/>
      <c r="G245" s="71"/>
    </row>
    <row r="246" spans="3:7" s="67" customFormat="1">
      <c r="C246" s="69"/>
      <c r="D246" s="69"/>
      <c r="E246" s="69"/>
      <c r="F246" s="70"/>
      <c r="G246" s="71"/>
    </row>
    <row r="247" spans="3:7" s="67" customFormat="1">
      <c r="C247" s="69"/>
      <c r="D247" s="69"/>
      <c r="E247" s="69"/>
      <c r="F247" s="70"/>
      <c r="G247" s="71"/>
    </row>
    <row r="248" spans="3:7" s="67" customFormat="1">
      <c r="C248" s="69"/>
      <c r="D248" s="69"/>
      <c r="E248" s="69"/>
      <c r="F248" s="70"/>
      <c r="G248" s="71"/>
    </row>
    <row r="249" spans="3:7" s="67" customFormat="1">
      <c r="C249" s="69"/>
      <c r="D249" s="69"/>
      <c r="E249" s="69"/>
      <c r="F249" s="70"/>
      <c r="G249" s="71"/>
    </row>
    <row r="250" spans="3:7" s="67" customFormat="1">
      <c r="C250" s="69"/>
      <c r="D250" s="69"/>
      <c r="E250" s="69"/>
      <c r="F250" s="70"/>
      <c r="G250" s="71"/>
    </row>
    <row r="251" spans="3:7" s="67" customFormat="1">
      <c r="C251" s="69"/>
      <c r="D251" s="69"/>
      <c r="E251" s="69"/>
      <c r="F251" s="70"/>
      <c r="G251" s="71"/>
    </row>
    <row r="252" spans="3:7" s="67" customFormat="1">
      <c r="C252" s="69"/>
      <c r="D252" s="69"/>
      <c r="E252" s="69"/>
      <c r="F252" s="70"/>
      <c r="G252" s="71"/>
    </row>
    <row r="253" spans="3:7" s="67" customFormat="1">
      <c r="C253" s="69"/>
      <c r="D253" s="69"/>
      <c r="E253" s="69"/>
      <c r="F253" s="70"/>
      <c r="G253" s="71"/>
    </row>
    <row r="254" spans="3:7" s="67" customFormat="1">
      <c r="C254" s="69"/>
      <c r="D254" s="69"/>
      <c r="E254" s="69"/>
      <c r="F254" s="70"/>
      <c r="G254" s="71"/>
    </row>
    <row r="255" spans="3:7" s="67" customFormat="1">
      <c r="C255" s="69"/>
      <c r="D255" s="69"/>
      <c r="E255" s="69"/>
      <c r="F255" s="70"/>
      <c r="G255" s="71"/>
    </row>
    <row r="256" spans="3:7" s="67" customFormat="1">
      <c r="C256" s="69"/>
      <c r="D256" s="69"/>
      <c r="E256" s="69"/>
      <c r="F256" s="70"/>
      <c r="G256" s="71"/>
    </row>
    <row r="257" spans="3:7" s="67" customFormat="1">
      <c r="C257" s="69"/>
      <c r="D257" s="69"/>
      <c r="E257" s="69"/>
      <c r="F257" s="70"/>
      <c r="G257" s="71"/>
    </row>
    <row r="258" spans="3:7" s="67" customFormat="1">
      <c r="C258" s="69"/>
      <c r="D258" s="69"/>
      <c r="E258" s="69"/>
      <c r="F258" s="70"/>
      <c r="G258" s="71"/>
    </row>
    <row r="259" spans="3:7" s="67" customFormat="1">
      <c r="C259" s="69"/>
      <c r="D259" s="69"/>
      <c r="E259" s="69"/>
      <c r="F259" s="70"/>
      <c r="G259" s="71"/>
    </row>
    <row r="260" spans="3:7" s="67" customFormat="1">
      <c r="C260" s="69"/>
      <c r="D260" s="69"/>
      <c r="E260" s="69"/>
      <c r="F260" s="70"/>
      <c r="G260" s="71"/>
    </row>
    <row r="261" spans="3:7" s="67" customFormat="1">
      <c r="C261" s="69"/>
      <c r="D261" s="69"/>
      <c r="E261" s="69"/>
      <c r="F261" s="70"/>
      <c r="G261" s="71"/>
    </row>
    <row r="262" spans="3:7" s="67" customFormat="1">
      <c r="C262" s="69"/>
      <c r="D262" s="69"/>
      <c r="E262" s="69"/>
      <c r="F262" s="70"/>
      <c r="G262" s="71"/>
    </row>
    <row r="263" spans="3:7" s="67" customFormat="1">
      <c r="C263" s="69"/>
      <c r="D263" s="69"/>
      <c r="E263" s="69"/>
      <c r="F263" s="70"/>
      <c r="G263" s="71"/>
    </row>
    <row r="264" spans="3:7" s="67" customFormat="1">
      <c r="C264" s="69"/>
      <c r="D264" s="69"/>
      <c r="E264" s="69"/>
      <c r="F264" s="70"/>
      <c r="G264" s="71"/>
    </row>
    <row r="265" spans="3:7" s="67" customFormat="1">
      <c r="C265" s="69"/>
      <c r="D265" s="69"/>
      <c r="E265" s="69"/>
      <c r="F265" s="70"/>
      <c r="G265" s="71"/>
    </row>
    <row r="266" spans="3:7" s="67" customFormat="1">
      <c r="C266" s="69"/>
      <c r="D266" s="69"/>
      <c r="E266" s="69"/>
      <c r="F266" s="70"/>
      <c r="G266" s="71"/>
    </row>
    <row r="267" spans="3:7" s="67" customFormat="1">
      <c r="C267" s="69"/>
      <c r="D267" s="69"/>
      <c r="E267" s="69"/>
      <c r="F267" s="70"/>
      <c r="G267" s="71"/>
    </row>
    <row r="268" spans="3:7" s="67" customFormat="1">
      <c r="C268" s="69"/>
      <c r="D268" s="69"/>
      <c r="E268" s="69"/>
      <c r="F268" s="70"/>
      <c r="G268" s="71"/>
    </row>
    <row r="269" spans="3:7" s="67" customFormat="1">
      <c r="C269" s="69"/>
      <c r="D269" s="69"/>
      <c r="E269" s="69"/>
      <c r="F269" s="70"/>
      <c r="G269" s="71"/>
    </row>
    <row r="270" spans="3:7" s="67" customFormat="1">
      <c r="C270" s="69"/>
      <c r="D270" s="69"/>
      <c r="E270" s="69"/>
      <c r="F270" s="70"/>
      <c r="G270" s="71"/>
    </row>
    <row r="271" spans="3:7" s="67" customFormat="1">
      <c r="C271" s="69"/>
      <c r="D271" s="69"/>
      <c r="E271" s="69"/>
      <c r="F271" s="70"/>
      <c r="G271" s="71"/>
    </row>
    <row r="272" spans="3:7" s="67" customFormat="1">
      <c r="C272" s="69"/>
      <c r="D272" s="69"/>
      <c r="E272" s="69"/>
      <c r="F272" s="70"/>
      <c r="G272" s="71"/>
    </row>
    <row r="273" spans="3:7" s="67" customFormat="1">
      <c r="C273" s="69"/>
      <c r="D273" s="69"/>
      <c r="E273" s="69"/>
      <c r="F273" s="70"/>
      <c r="G273" s="71"/>
    </row>
    <row r="274" spans="3:7" s="67" customFormat="1">
      <c r="C274" s="69"/>
      <c r="D274" s="69"/>
      <c r="E274" s="69"/>
      <c r="F274" s="70"/>
      <c r="G274" s="71"/>
    </row>
    <row r="275" spans="3:7" s="67" customFormat="1">
      <c r="C275" s="69"/>
      <c r="D275" s="69"/>
      <c r="E275" s="69"/>
      <c r="F275" s="70"/>
      <c r="G275" s="71"/>
    </row>
    <row r="276" spans="3:7" s="67" customFormat="1">
      <c r="C276" s="69"/>
      <c r="D276" s="69"/>
      <c r="E276" s="69"/>
      <c r="F276" s="70"/>
      <c r="G276" s="71"/>
    </row>
    <row r="277" spans="3:7" s="67" customFormat="1">
      <c r="C277" s="69"/>
      <c r="D277" s="69"/>
      <c r="E277" s="69"/>
      <c r="F277" s="70"/>
      <c r="G277" s="71"/>
    </row>
    <row r="278" spans="3:7" s="67" customFormat="1">
      <c r="C278" s="69"/>
      <c r="D278" s="69"/>
      <c r="E278" s="69"/>
      <c r="F278" s="70"/>
      <c r="G278" s="71"/>
    </row>
    <row r="279" spans="3:7" s="67" customFormat="1">
      <c r="C279" s="69"/>
      <c r="D279" s="69"/>
      <c r="E279" s="69"/>
      <c r="F279" s="70"/>
      <c r="G279" s="71"/>
    </row>
    <row r="280" spans="3:7" s="67" customFormat="1">
      <c r="C280" s="69"/>
      <c r="D280" s="69"/>
      <c r="E280" s="69"/>
      <c r="F280" s="70"/>
      <c r="G280" s="71"/>
    </row>
    <row r="281" spans="3:7" s="67" customFormat="1">
      <c r="C281" s="69"/>
      <c r="D281" s="69"/>
      <c r="E281" s="69"/>
      <c r="F281" s="70"/>
      <c r="G281" s="71"/>
    </row>
    <row r="282" spans="3:7" s="67" customFormat="1">
      <c r="C282" s="69"/>
      <c r="D282" s="69"/>
      <c r="E282" s="69"/>
      <c r="F282" s="70"/>
      <c r="G282" s="71"/>
    </row>
    <row r="283" spans="3:7" s="67" customFormat="1">
      <c r="C283" s="69"/>
      <c r="D283" s="69"/>
      <c r="E283" s="69"/>
      <c r="F283" s="70"/>
      <c r="G283" s="71"/>
    </row>
    <row r="284" spans="3:7" s="67" customFormat="1">
      <c r="C284" s="69"/>
      <c r="D284" s="69"/>
      <c r="E284" s="69"/>
      <c r="F284" s="70"/>
      <c r="G284" s="71"/>
    </row>
    <row r="285" spans="3:7" s="67" customFormat="1">
      <c r="C285" s="69"/>
      <c r="D285" s="69"/>
      <c r="E285" s="69"/>
      <c r="F285" s="70"/>
      <c r="G285" s="71"/>
    </row>
    <row r="286" spans="3:7" s="67" customFormat="1">
      <c r="C286" s="69"/>
      <c r="D286" s="69"/>
      <c r="E286" s="69"/>
      <c r="F286" s="70"/>
      <c r="G286" s="71"/>
    </row>
    <row r="287" spans="3:7" s="67" customFormat="1">
      <c r="C287" s="69"/>
      <c r="D287" s="69"/>
      <c r="E287" s="69"/>
      <c r="F287" s="70"/>
      <c r="G287" s="71"/>
    </row>
    <row r="288" spans="3:7" s="67" customFormat="1">
      <c r="C288" s="69"/>
      <c r="D288" s="69"/>
      <c r="E288" s="69"/>
      <c r="F288" s="70"/>
      <c r="G288" s="71"/>
    </row>
    <row r="289" spans="3:7" s="67" customFormat="1">
      <c r="C289" s="69"/>
      <c r="D289" s="69"/>
      <c r="E289" s="69"/>
      <c r="F289" s="70"/>
      <c r="G289" s="71"/>
    </row>
    <row r="290" spans="3:7" s="67" customFormat="1">
      <c r="C290" s="69"/>
      <c r="D290" s="69"/>
      <c r="E290" s="69"/>
      <c r="F290" s="70"/>
      <c r="G290" s="71"/>
    </row>
    <row r="291" spans="3:7" s="67" customFormat="1">
      <c r="C291" s="69"/>
      <c r="D291" s="69"/>
      <c r="E291" s="69"/>
      <c r="F291" s="70"/>
      <c r="G291" s="71"/>
    </row>
    <row r="292" spans="3:7" s="67" customFormat="1">
      <c r="C292" s="69"/>
      <c r="D292" s="69"/>
      <c r="E292" s="69"/>
      <c r="F292" s="70"/>
      <c r="G292" s="71"/>
    </row>
    <row r="293" spans="3:7" s="67" customFormat="1">
      <c r="C293" s="69"/>
      <c r="D293" s="69"/>
      <c r="E293" s="69"/>
      <c r="F293" s="70"/>
      <c r="G293" s="71"/>
    </row>
    <row r="294" spans="3:7" s="67" customFormat="1">
      <c r="C294" s="69"/>
      <c r="D294" s="69"/>
      <c r="E294" s="69"/>
      <c r="F294" s="70"/>
      <c r="G294" s="71"/>
    </row>
    <row r="295" spans="3:7" s="67" customFormat="1">
      <c r="C295" s="69"/>
      <c r="D295" s="69"/>
      <c r="E295" s="69"/>
      <c r="F295" s="70"/>
      <c r="G295" s="71"/>
    </row>
    <row r="296" spans="3:7" s="67" customFormat="1">
      <c r="C296" s="69"/>
      <c r="D296" s="69"/>
      <c r="E296" s="69"/>
      <c r="F296" s="70"/>
      <c r="G296" s="71"/>
    </row>
    <row r="297" spans="3:7" s="67" customFormat="1">
      <c r="C297" s="69"/>
      <c r="D297" s="69"/>
      <c r="E297" s="69"/>
      <c r="F297" s="70"/>
      <c r="G297" s="71"/>
    </row>
    <row r="298" spans="3:7" s="67" customFormat="1">
      <c r="C298" s="69"/>
      <c r="D298" s="69"/>
      <c r="E298" s="69"/>
      <c r="F298" s="70"/>
      <c r="G298" s="71"/>
    </row>
    <row r="299" spans="3:7" s="67" customFormat="1">
      <c r="C299" s="69"/>
      <c r="D299" s="69"/>
      <c r="E299" s="69"/>
      <c r="F299" s="70"/>
      <c r="G299" s="71"/>
    </row>
    <row r="300" spans="3:7" s="67" customFormat="1">
      <c r="C300" s="69"/>
      <c r="D300" s="69"/>
      <c r="E300" s="69"/>
      <c r="F300" s="70"/>
      <c r="G300" s="71"/>
    </row>
    <row r="301" spans="3:7" s="67" customFormat="1">
      <c r="C301" s="69"/>
      <c r="D301" s="69"/>
      <c r="E301" s="69"/>
      <c r="F301" s="70"/>
      <c r="G301" s="71"/>
    </row>
    <row r="302" spans="3:7" s="67" customFormat="1">
      <c r="C302" s="69"/>
      <c r="D302" s="69"/>
      <c r="E302" s="69"/>
      <c r="F302" s="70"/>
      <c r="G302" s="71"/>
    </row>
    <row r="303" spans="3:7" s="67" customFormat="1">
      <c r="C303" s="69"/>
      <c r="D303" s="69"/>
      <c r="E303" s="69"/>
      <c r="F303" s="70"/>
      <c r="G303" s="71"/>
    </row>
    <row r="304" spans="3:7" s="67" customFormat="1">
      <c r="C304" s="69"/>
      <c r="D304" s="69"/>
      <c r="E304" s="69"/>
      <c r="F304" s="70"/>
      <c r="G304" s="71"/>
    </row>
    <row r="305" spans="3:7" s="67" customFormat="1">
      <c r="C305" s="69"/>
      <c r="D305" s="69"/>
      <c r="E305" s="69"/>
      <c r="F305" s="70"/>
      <c r="G305" s="71"/>
    </row>
    <row r="306" spans="3:7" s="67" customFormat="1">
      <c r="C306" s="69"/>
      <c r="D306" s="69"/>
      <c r="E306" s="69"/>
      <c r="F306" s="70"/>
      <c r="G306" s="71"/>
    </row>
    <row r="307" spans="3:7" s="67" customFormat="1">
      <c r="C307" s="69"/>
      <c r="D307" s="69"/>
      <c r="E307" s="69"/>
      <c r="F307" s="70"/>
      <c r="G307" s="71"/>
    </row>
    <row r="308" spans="3:7" s="67" customFormat="1">
      <c r="C308" s="69"/>
      <c r="D308" s="69"/>
      <c r="E308" s="69"/>
      <c r="F308" s="70"/>
      <c r="G308" s="71"/>
    </row>
    <row r="309" spans="3:7" s="67" customFormat="1">
      <c r="C309" s="69"/>
      <c r="D309" s="69"/>
      <c r="E309" s="69"/>
      <c r="F309" s="70"/>
      <c r="G309" s="71"/>
    </row>
    <row r="310" spans="3:7" s="67" customFormat="1">
      <c r="C310" s="69"/>
      <c r="D310" s="69"/>
      <c r="E310" s="69"/>
      <c r="F310" s="70"/>
      <c r="G310" s="71"/>
    </row>
    <row r="311" spans="3:7" s="67" customFormat="1">
      <c r="C311" s="69"/>
      <c r="D311" s="69"/>
      <c r="E311" s="69"/>
      <c r="F311" s="70"/>
      <c r="G311" s="71"/>
    </row>
    <row r="312" spans="3:7" s="67" customFormat="1">
      <c r="C312" s="69"/>
      <c r="D312" s="69"/>
      <c r="E312" s="69"/>
      <c r="F312" s="70"/>
      <c r="G312" s="71"/>
    </row>
    <row r="313" spans="3:7" s="67" customFormat="1">
      <c r="C313" s="69"/>
      <c r="D313" s="69"/>
      <c r="E313" s="69"/>
      <c r="F313" s="70"/>
      <c r="G313" s="71"/>
    </row>
    <row r="314" spans="3:7" s="67" customFormat="1">
      <c r="C314" s="69"/>
      <c r="D314" s="69"/>
      <c r="E314" s="69"/>
      <c r="F314" s="70"/>
      <c r="G314" s="71"/>
    </row>
    <row r="315" spans="3:7" s="67" customFormat="1">
      <c r="C315" s="69"/>
      <c r="D315" s="69"/>
      <c r="E315" s="69"/>
      <c r="F315" s="70"/>
      <c r="G315" s="71"/>
    </row>
    <row r="316" spans="3:7" s="67" customFormat="1">
      <c r="C316" s="69"/>
      <c r="D316" s="69"/>
      <c r="E316" s="69"/>
      <c r="F316" s="70"/>
      <c r="G316" s="71"/>
    </row>
    <row r="317" spans="3:7" s="67" customFormat="1">
      <c r="C317" s="69"/>
      <c r="D317" s="69"/>
      <c r="E317" s="69"/>
      <c r="F317" s="70"/>
      <c r="G317" s="71"/>
    </row>
    <row r="318" spans="3:7" s="67" customFormat="1">
      <c r="C318" s="69"/>
      <c r="D318" s="69"/>
      <c r="E318" s="69"/>
      <c r="F318" s="70"/>
      <c r="G318" s="71"/>
    </row>
    <row r="319" spans="3:7" s="67" customFormat="1">
      <c r="C319" s="69"/>
      <c r="D319" s="69"/>
      <c r="E319" s="69"/>
      <c r="F319" s="70"/>
      <c r="G319" s="71"/>
    </row>
    <row r="320" spans="3:7" s="67" customFormat="1">
      <c r="C320" s="69"/>
      <c r="D320" s="69"/>
      <c r="E320" s="69"/>
      <c r="F320" s="70"/>
      <c r="G320" s="71"/>
    </row>
    <row r="321" spans="3:7" s="67" customFormat="1">
      <c r="C321" s="69"/>
      <c r="D321" s="69"/>
      <c r="E321" s="69"/>
      <c r="F321" s="70"/>
      <c r="G321" s="71"/>
    </row>
    <row r="322" spans="3:7" s="67" customFormat="1">
      <c r="C322" s="69"/>
      <c r="D322" s="69"/>
      <c r="E322" s="69"/>
      <c r="F322" s="70"/>
      <c r="G322" s="71"/>
    </row>
    <row r="323" spans="3:7" s="67" customFormat="1">
      <c r="C323" s="69"/>
      <c r="D323" s="69"/>
      <c r="E323" s="69"/>
      <c r="F323" s="70"/>
      <c r="G323" s="71"/>
    </row>
    <row r="324" spans="3:7" s="67" customFormat="1">
      <c r="C324" s="69"/>
      <c r="D324" s="69"/>
      <c r="E324" s="69"/>
      <c r="F324" s="70"/>
      <c r="G324" s="71"/>
    </row>
    <row r="325" spans="3:7" s="67" customFormat="1">
      <c r="C325" s="69"/>
      <c r="D325" s="69"/>
      <c r="E325" s="69"/>
      <c r="F325" s="70"/>
      <c r="G325" s="71"/>
    </row>
    <row r="326" spans="3:7" s="67" customFormat="1">
      <c r="C326" s="69"/>
      <c r="D326" s="69"/>
      <c r="E326" s="69"/>
      <c r="F326" s="70"/>
      <c r="G326" s="71"/>
    </row>
    <row r="327" spans="3:7" s="67" customFormat="1">
      <c r="C327" s="69"/>
      <c r="D327" s="69"/>
      <c r="E327" s="69"/>
      <c r="F327" s="70"/>
      <c r="G327" s="71"/>
    </row>
    <row r="328" spans="3:7" s="67" customFormat="1">
      <c r="C328" s="69"/>
      <c r="D328" s="69"/>
      <c r="E328" s="69"/>
      <c r="F328" s="70"/>
      <c r="G328" s="71"/>
    </row>
    <row r="329" spans="3:7" s="67" customFormat="1">
      <c r="C329" s="69"/>
      <c r="D329" s="69"/>
      <c r="E329" s="69"/>
      <c r="F329" s="70"/>
      <c r="G329" s="71"/>
    </row>
    <row r="330" spans="3:7" s="67" customFormat="1">
      <c r="C330" s="69"/>
      <c r="D330" s="69"/>
      <c r="E330" s="69"/>
      <c r="F330" s="70"/>
      <c r="G330" s="71"/>
    </row>
    <row r="331" spans="3:7" s="67" customFormat="1">
      <c r="C331" s="69"/>
      <c r="D331" s="69"/>
      <c r="E331" s="69"/>
      <c r="F331" s="70"/>
      <c r="G331" s="71"/>
    </row>
    <row r="332" spans="3:7" s="67" customFormat="1">
      <c r="C332" s="69"/>
      <c r="D332" s="69"/>
      <c r="E332" s="69"/>
      <c r="F332" s="70"/>
      <c r="G332" s="71"/>
    </row>
    <row r="333" spans="3:7" s="67" customFormat="1">
      <c r="C333" s="69"/>
      <c r="D333" s="69"/>
      <c r="E333" s="69"/>
      <c r="F333" s="70"/>
      <c r="G333" s="71"/>
    </row>
    <row r="334" spans="3:7" s="67" customFormat="1">
      <c r="C334" s="69"/>
      <c r="D334" s="69"/>
      <c r="E334" s="69"/>
      <c r="F334" s="70"/>
      <c r="G334" s="71"/>
    </row>
    <row r="335" spans="3:7" s="67" customFormat="1">
      <c r="C335" s="69"/>
      <c r="D335" s="69"/>
      <c r="E335" s="69"/>
      <c r="F335" s="70"/>
      <c r="G335" s="71"/>
    </row>
    <row r="336" spans="3:7" s="67" customFormat="1">
      <c r="C336" s="69"/>
      <c r="D336" s="69"/>
      <c r="E336" s="69"/>
      <c r="F336" s="70"/>
      <c r="G336" s="71"/>
    </row>
    <row r="337" spans="3:7" s="67" customFormat="1">
      <c r="C337" s="69"/>
      <c r="D337" s="69"/>
      <c r="E337" s="69"/>
      <c r="F337" s="70"/>
      <c r="G337" s="71"/>
    </row>
    <row r="338" spans="3:7" s="67" customFormat="1">
      <c r="C338" s="69"/>
      <c r="D338" s="69"/>
      <c r="E338" s="69"/>
      <c r="F338" s="70"/>
      <c r="G338" s="71"/>
    </row>
    <row r="339" spans="3:7" s="67" customFormat="1">
      <c r="C339" s="69"/>
      <c r="D339" s="69"/>
      <c r="E339" s="69"/>
      <c r="F339" s="70"/>
      <c r="G339" s="71"/>
    </row>
    <row r="340" spans="3:7" s="67" customFormat="1">
      <c r="C340" s="69"/>
      <c r="D340" s="69"/>
      <c r="E340" s="69"/>
      <c r="F340" s="70"/>
      <c r="G340" s="71"/>
    </row>
    <row r="341" spans="3:7" s="67" customFormat="1">
      <c r="C341" s="69"/>
      <c r="D341" s="69"/>
      <c r="E341" s="69"/>
      <c r="F341" s="70"/>
      <c r="G341" s="71"/>
    </row>
    <row r="342" spans="3:7" s="67" customFormat="1">
      <c r="C342" s="69"/>
      <c r="D342" s="69"/>
      <c r="E342" s="69"/>
      <c r="F342" s="70"/>
      <c r="G342" s="71"/>
    </row>
    <row r="343" spans="3:7" s="67" customFormat="1">
      <c r="C343" s="69"/>
      <c r="D343" s="69"/>
      <c r="E343" s="69"/>
      <c r="F343" s="70"/>
      <c r="G343" s="71"/>
    </row>
    <row r="344" spans="3:7" s="67" customFormat="1">
      <c r="C344" s="69"/>
      <c r="D344" s="69"/>
      <c r="E344" s="69"/>
      <c r="F344" s="70"/>
      <c r="G344" s="71"/>
    </row>
    <row r="345" spans="3:7" s="67" customFormat="1">
      <c r="C345" s="69"/>
      <c r="D345" s="69"/>
      <c r="E345" s="69"/>
      <c r="F345" s="70"/>
      <c r="G345" s="71"/>
    </row>
    <row r="346" spans="3:7" s="67" customFormat="1">
      <c r="C346" s="69"/>
      <c r="D346" s="69"/>
      <c r="E346" s="69"/>
      <c r="F346" s="70"/>
      <c r="G346" s="71"/>
    </row>
    <row r="347" spans="3:7" s="67" customFormat="1">
      <c r="C347" s="69"/>
      <c r="D347" s="69"/>
      <c r="E347" s="69"/>
      <c r="F347" s="70"/>
      <c r="G347" s="71"/>
    </row>
    <row r="348" spans="3:7" s="67" customFormat="1">
      <c r="C348" s="69"/>
      <c r="D348" s="69"/>
      <c r="E348" s="69"/>
      <c r="F348" s="70"/>
      <c r="G348" s="71"/>
    </row>
    <row r="349" spans="3:7" s="67" customFormat="1">
      <c r="C349" s="69"/>
      <c r="D349" s="69"/>
      <c r="E349" s="69"/>
      <c r="F349" s="70"/>
      <c r="G349" s="71"/>
    </row>
    <row r="350" spans="3:7" s="67" customFormat="1">
      <c r="C350" s="69"/>
      <c r="D350" s="69"/>
      <c r="E350" s="69"/>
      <c r="F350" s="70"/>
      <c r="G350" s="71"/>
    </row>
    <row r="351" spans="3:7" s="67" customFormat="1">
      <c r="C351" s="69"/>
      <c r="D351" s="69"/>
      <c r="E351" s="69"/>
      <c r="F351" s="70"/>
      <c r="G351" s="71"/>
    </row>
    <row r="352" spans="3:7" s="67" customFormat="1">
      <c r="C352" s="69"/>
      <c r="D352" s="69"/>
      <c r="E352" s="69"/>
      <c r="F352" s="70"/>
      <c r="G352" s="71"/>
    </row>
    <row r="353" spans="3:7" s="67" customFormat="1">
      <c r="C353" s="69"/>
      <c r="D353" s="69"/>
      <c r="E353" s="69"/>
      <c r="F353" s="70"/>
      <c r="G353" s="71"/>
    </row>
    <row r="354" spans="3:7" s="67" customFormat="1">
      <c r="C354" s="69"/>
      <c r="D354" s="69"/>
      <c r="E354" s="69"/>
      <c r="F354" s="70"/>
      <c r="G354" s="71"/>
    </row>
    <row r="355" spans="3:7" s="67" customFormat="1">
      <c r="C355" s="69"/>
      <c r="D355" s="69"/>
      <c r="E355" s="69"/>
      <c r="F355" s="70"/>
      <c r="G355" s="71"/>
    </row>
    <row r="356" spans="3:7" s="67" customFormat="1">
      <c r="C356" s="69"/>
      <c r="D356" s="69"/>
      <c r="E356" s="69"/>
      <c r="F356" s="70"/>
      <c r="G356" s="71"/>
    </row>
    <row r="357" spans="3:7" s="67" customFormat="1">
      <c r="C357" s="69"/>
      <c r="D357" s="69"/>
      <c r="E357" s="69"/>
      <c r="F357" s="70"/>
      <c r="G357" s="71"/>
    </row>
    <row r="358" spans="3:7" s="67" customFormat="1">
      <c r="C358" s="69"/>
      <c r="D358" s="69"/>
      <c r="E358" s="69"/>
      <c r="F358" s="70"/>
      <c r="G358" s="71"/>
    </row>
    <row r="359" spans="3:7" s="67" customFormat="1">
      <c r="C359" s="69"/>
      <c r="D359" s="69"/>
      <c r="E359" s="69"/>
      <c r="F359" s="70"/>
      <c r="G359" s="71"/>
    </row>
    <row r="360" spans="3:7" s="67" customFormat="1">
      <c r="C360" s="69"/>
      <c r="D360" s="69"/>
      <c r="E360" s="69"/>
      <c r="F360" s="70"/>
      <c r="G360" s="71"/>
    </row>
    <row r="361" spans="3:7" s="67" customFormat="1">
      <c r="C361" s="69"/>
      <c r="D361" s="69"/>
      <c r="E361" s="69"/>
      <c r="F361" s="70"/>
      <c r="G361" s="71"/>
    </row>
    <row r="362" spans="3:7" s="67" customFormat="1">
      <c r="C362" s="69"/>
      <c r="D362" s="69"/>
      <c r="E362" s="69"/>
      <c r="F362" s="70"/>
      <c r="G362" s="71"/>
    </row>
    <row r="363" spans="3:7" s="67" customFormat="1">
      <c r="C363" s="69"/>
      <c r="D363" s="69"/>
      <c r="E363" s="69"/>
      <c r="F363" s="70"/>
      <c r="G363" s="71"/>
    </row>
    <row r="364" spans="3:7" s="67" customFormat="1">
      <c r="C364" s="69"/>
      <c r="D364" s="69"/>
      <c r="E364" s="69"/>
      <c r="F364" s="70"/>
      <c r="G364" s="71"/>
    </row>
    <row r="365" spans="3:7" s="67" customFormat="1">
      <c r="C365" s="69"/>
      <c r="D365" s="69"/>
      <c r="E365" s="69"/>
      <c r="F365" s="70"/>
      <c r="G365" s="71"/>
    </row>
    <row r="366" spans="3:7" s="67" customFormat="1">
      <c r="C366" s="69"/>
      <c r="D366" s="69"/>
      <c r="E366" s="69"/>
      <c r="F366" s="70"/>
      <c r="G366" s="71"/>
    </row>
    <row r="367" spans="3:7" s="67" customFormat="1">
      <c r="C367" s="69"/>
      <c r="D367" s="69"/>
      <c r="E367" s="69"/>
      <c r="F367" s="70"/>
      <c r="G367" s="71"/>
    </row>
    <row r="368" spans="3:7" s="67" customFormat="1">
      <c r="C368" s="69"/>
      <c r="D368" s="69"/>
      <c r="E368" s="69"/>
      <c r="F368" s="70"/>
      <c r="G368" s="71"/>
    </row>
    <row r="369" spans="3:7" s="67" customFormat="1">
      <c r="C369" s="69"/>
      <c r="D369" s="69"/>
      <c r="E369" s="69"/>
      <c r="F369" s="70"/>
      <c r="G369" s="71"/>
    </row>
    <row r="370" spans="3:7" s="67" customFormat="1">
      <c r="C370" s="69"/>
      <c r="D370" s="69"/>
      <c r="E370" s="69"/>
      <c r="F370" s="70"/>
      <c r="G370" s="71"/>
    </row>
    <row r="371" spans="3:7" s="67" customFormat="1">
      <c r="C371" s="69"/>
      <c r="D371" s="69"/>
      <c r="E371" s="69"/>
      <c r="F371" s="70"/>
      <c r="G371" s="71"/>
    </row>
    <row r="372" spans="3:7" s="67" customFormat="1">
      <c r="C372" s="69"/>
      <c r="D372" s="69"/>
      <c r="E372" s="69"/>
      <c r="F372" s="70"/>
      <c r="G372" s="71"/>
    </row>
    <row r="373" spans="3:7" s="67" customFormat="1">
      <c r="C373" s="69"/>
      <c r="D373" s="69"/>
      <c r="E373" s="69"/>
      <c r="F373" s="70"/>
      <c r="G373" s="71"/>
    </row>
    <row r="374" spans="3:7" s="67" customFormat="1">
      <c r="C374" s="69"/>
      <c r="D374" s="69"/>
      <c r="E374" s="69"/>
      <c r="F374" s="70"/>
      <c r="G374" s="71"/>
    </row>
    <row r="375" spans="3:7" s="67" customFormat="1">
      <c r="C375" s="69"/>
      <c r="D375" s="69"/>
      <c r="E375" s="69"/>
      <c r="F375" s="70"/>
      <c r="G375" s="71"/>
    </row>
    <row r="376" spans="3:7" s="67" customFormat="1">
      <c r="C376" s="69"/>
      <c r="D376" s="69"/>
      <c r="E376" s="69"/>
      <c r="F376" s="70"/>
      <c r="G376" s="71"/>
    </row>
    <row r="377" spans="3:7" s="67" customFormat="1">
      <c r="C377" s="69"/>
      <c r="D377" s="69"/>
      <c r="E377" s="69"/>
      <c r="F377" s="70"/>
      <c r="G377" s="71"/>
    </row>
    <row r="378" spans="3:7" s="67" customFormat="1">
      <c r="C378" s="69"/>
      <c r="D378" s="69"/>
      <c r="E378" s="69"/>
      <c r="F378" s="70"/>
      <c r="G378" s="71"/>
    </row>
    <row r="379" spans="3:7" s="67" customFormat="1">
      <c r="C379" s="69"/>
      <c r="D379" s="69"/>
      <c r="E379" s="69"/>
      <c r="F379" s="70"/>
      <c r="G379" s="71"/>
    </row>
  </sheetData>
  <mergeCells count="5">
    <mergeCell ref="G5:G6"/>
    <mergeCell ref="A2:G2"/>
    <mergeCell ref="A3:G3"/>
    <mergeCell ref="A4:G4"/>
    <mergeCell ref="D5:F5"/>
  </mergeCells>
  <phoneticPr fontId="9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D51" sqref="D51"/>
    </sheetView>
  </sheetViews>
  <sheetFormatPr defaultColWidth="10" defaultRowHeight="13.5"/>
  <cols>
    <col min="1" max="1" width="15.375" customWidth="1"/>
    <col min="2" max="2" width="25" customWidth="1"/>
    <col min="3" max="3" width="15.875" style="21" customWidth="1"/>
    <col min="4" max="4" width="16.5" style="21" customWidth="1"/>
    <col min="5" max="5" width="18" style="21" customWidth="1"/>
    <col min="6" max="6" width="9.75" customWidth="1"/>
  </cols>
  <sheetData>
    <row r="1" spans="1:5" ht="18.95" customHeight="1">
      <c r="A1" s="1"/>
      <c r="B1" s="1"/>
      <c r="C1" s="19"/>
      <c r="D1" s="19"/>
      <c r="E1" s="19"/>
    </row>
    <row r="2" spans="1:5" ht="40.5" customHeight="1">
      <c r="A2" s="75" t="s">
        <v>94</v>
      </c>
      <c r="B2" s="75"/>
      <c r="C2" s="75"/>
      <c r="D2" s="75"/>
      <c r="E2" s="75"/>
    </row>
    <row r="3" spans="1:5" ht="29.25" customHeight="1">
      <c r="A3" s="91" t="s">
        <v>567</v>
      </c>
      <c r="B3" s="91"/>
      <c r="C3" s="91"/>
      <c r="D3" s="91"/>
      <c r="E3" s="91"/>
    </row>
    <row r="4" spans="1:5" ht="16.350000000000001" customHeight="1">
      <c r="A4" s="84" t="s">
        <v>1</v>
      </c>
      <c r="B4" s="84"/>
      <c r="C4" s="84"/>
      <c r="D4" s="84"/>
      <c r="E4" s="84"/>
    </row>
    <row r="5" spans="1:5" ht="38.85" customHeight="1">
      <c r="A5" s="92" t="s">
        <v>95</v>
      </c>
      <c r="B5" s="92"/>
      <c r="C5" s="93" t="s">
        <v>96</v>
      </c>
      <c r="D5" s="94"/>
      <c r="E5" s="95"/>
    </row>
    <row r="6" spans="1:5" ht="29.25" customHeight="1">
      <c r="A6" s="22" t="s">
        <v>91</v>
      </c>
      <c r="B6" s="22" t="s">
        <v>92</v>
      </c>
      <c r="C6" s="23" t="s">
        <v>60</v>
      </c>
      <c r="D6" s="23" t="s">
        <v>93</v>
      </c>
      <c r="E6" s="23" t="s">
        <v>77</v>
      </c>
    </row>
    <row r="7" spans="1:5" ht="14.25" customHeight="1">
      <c r="A7" s="14">
        <v>301</v>
      </c>
      <c r="B7" s="15" t="s">
        <v>462</v>
      </c>
      <c r="C7" s="63">
        <f>D7+E7</f>
        <v>2724.7700000000004</v>
      </c>
      <c r="D7" s="63">
        <f>SUM(D8:D20)</f>
        <v>2724.7700000000004</v>
      </c>
      <c r="E7" s="63">
        <f>SUM(E8:E20)</f>
        <v>0</v>
      </c>
    </row>
    <row r="8" spans="1:5" ht="14.25" customHeight="1">
      <c r="A8" s="13">
        <v>30101</v>
      </c>
      <c r="B8" s="16" t="s">
        <v>463</v>
      </c>
      <c r="C8" s="20">
        <f t="shared" ref="C8:C71" si="0">D8+E8</f>
        <v>520.59</v>
      </c>
      <c r="D8" s="20">
        <v>520.59</v>
      </c>
      <c r="E8" s="20">
        <v>0</v>
      </c>
    </row>
    <row r="9" spans="1:5" ht="14.25" customHeight="1">
      <c r="A9" s="13">
        <v>30102</v>
      </c>
      <c r="B9" s="16" t="s">
        <v>464</v>
      </c>
      <c r="C9" s="20">
        <f t="shared" si="0"/>
        <v>340.76</v>
      </c>
      <c r="D9" s="20">
        <v>340.76</v>
      </c>
      <c r="E9" s="20">
        <v>0</v>
      </c>
    </row>
    <row r="10" spans="1:5" ht="14.25" customHeight="1">
      <c r="A10" s="13">
        <v>30103</v>
      </c>
      <c r="B10" s="16" t="s">
        <v>465</v>
      </c>
      <c r="C10" s="20">
        <f t="shared" si="0"/>
        <v>928.07</v>
      </c>
      <c r="D10" s="20">
        <v>928.07</v>
      </c>
      <c r="E10" s="20">
        <v>0</v>
      </c>
    </row>
    <row r="11" spans="1:5" ht="14.25" customHeight="1">
      <c r="A11" s="13">
        <v>30106</v>
      </c>
      <c r="B11" s="16" t="s">
        <v>466</v>
      </c>
      <c r="C11" s="20">
        <f t="shared" si="0"/>
        <v>0</v>
      </c>
      <c r="D11" s="20">
        <v>0</v>
      </c>
      <c r="E11" s="20">
        <v>0</v>
      </c>
    </row>
    <row r="12" spans="1:5" ht="14.25" customHeight="1">
      <c r="A12" s="13">
        <v>30107</v>
      </c>
      <c r="B12" s="16" t="s">
        <v>467</v>
      </c>
      <c r="C12" s="20">
        <f t="shared" si="0"/>
        <v>0</v>
      </c>
      <c r="D12" s="20">
        <v>0</v>
      </c>
      <c r="E12" s="20">
        <v>0</v>
      </c>
    </row>
    <row r="13" spans="1:5" ht="14.25" customHeight="1">
      <c r="A13" s="13">
        <v>30108</v>
      </c>
      <c r="B13" s="16" t="s">
        <v>468</v>
      </c>
      <c r="C13" s="20">
        <f t="shared" si="0"/>
        <v>180.25</v>
      </c>
      <c r="D13" s="20">
        <v>180.25</v>
      </c>
      <c r="E13" s="20">
        <v>0</v>
      </c>
    </row>
    <row r="14" spans="1:5" ht="14.25" customHeight="1">
      <c r="A14" s="13">
        <v>30109</v>
      </c>
      <c r="B14" s="16" t="s">
        <v>469</v>
      </c>
      <c r="C14" s="20">
        <f t="shared" si="0"/>
        <v>80.86</v>
      </c>
      <c r="D14" s="20">
        <v>80.86</v>
      </c>
      <c r="E14" s="20">
        <v>0</v>
      </c>
    </row>
    <row r="15" spans="1:5" ht="14.25" customHeight="1">
      <c r="A15" s="13">
        <v>30110</v>
      </c>
      <c r="B15" s="16" t="s">
        <v>470</v>
      </c>
      <c r="C15" s="20">
        <f t="shared" si="0"/>
        <v>84.09</v>
      </c>
      <c r="D15" s="20">
        <v>84.09</v>
      </c>
      <c r="E15" s="20">
        <v>0</v>
      </c>
    </row>
    <row r="16" spans="1:5" ht="14.25" customHeight="1">
      <c r="A16" s="13">
        <v>30111</v>
      </c>
      <c r="B16" s="16" t="s">
        <v>471</v>
      </c>
      <c r="C16" s="20">
        <f t="shared" si="0"/>
        <v>148.46</v>
      </c>
      <c r="D16" s="20">
        <v>148.46</v>
      </c>
      <c r="E16" s="20">
        <v>0</v>
      </c>
    </row>
    <row r="17" spans="1:5" ht="14.25" customHeight="1">
      <c r="A17" s="13">
        <v>30112</v>
      </c>
      <c r="B17" s="16" t="s">
        <v>472</v>
      </c>
      <c r="C17" s="20">
        <f t="shared" si="0"/>
        <v>53.13</v>
      </c>
      <c r="D17" s="20">
        <v>53.13</v>
      </c>
      <c r="E17" s="20">
        <v>0</v>
      </c>
    </row>
    <row r="18" spans="1:5" ht="14.25" customHeight="1">
      <c r="A18" s="13">
        <v>30113</v>
      </c>
      <c r="B18" s="16" t="s">
        <v>473</v>
      </c>
      <c r="C18" s="20">
        <f t="shared" si="0"/>
        <v>265.64999999999998</v>
      </c>
      <c r="D18" s="20">
        <v>265.64999999999998</v>
      </c>
      <c r="E18" s="20">
        <v>0</v>
      </c>
    </row>
    <row r="19" spans="1:5" ht="14.25" customHeight="1">
      <c r="A19" s="13">
        <v>30114</v>
      </c>
      <c r="B19" s="16" t="s">
        <v>474</v>
      </c>
      <c r="C19" s="20">
        <f t="shared" si="0"/>
        <v>0</v>
      </c>
      <c r="D19" s="20">
        <v>0</v>
      </c>
      <c r="E19" s="20">
        <v>0</v>
      </c>
    </row>
    <row r="20" spans="1:5" ht="14.25" customHeight="1">
      <c r="A20" s="13">
        <v>30199</v>
      </c>
      <c r="B20" s="16" t="s">
        <v>475</v>
      </c>
      <c r="C20" s="20">
        <f t="shared" si="0"/>
        <v>122.91</v>
      </c>
      <c r="D20" s="20">
        <v>122.91</v>
      </c>
      <c r="E20" s="20">
        <v>0</v>
      </c>
    </row>
    <row r="21" spans="1:5" ht="14.25" customHeight="1">
      <c r="A21" s="14">
        <v>302</v>
      </c>
      <c r="B21" s="17" t="s">
        <v>476</v>
      </c>
      <c r="C21" s="63">
        <f t="shared" si="0"/>
        <v>935.72</v>
      </c>
      <c r="D21" s="63">
        <f>SUM(D22:D48)</f>
        <v>0</v>
      </c>
      <c r="E21" s="63">
        <f>SUM(E22:E48)</f>
        <v>935.72</v>
      </c>
    </row>
    <row r="22" spans="1:5" ht="14.25" customHeight="1">
      <c r="A22" s="13">
        <v>30201</v>
      </c>
      <c r="B22" s="16" t="s">
        <v>477</v>
      </c>
      <c r="C22" s="20">
        <f t="shared" si="0"/>
        <v>194.62</v>
      </c>
      <c r="D22" s="20">
        <v>0</v>
      </c>
      <c r="E22" s="20">
        <v>194.62</v>
      </c>
    </row>
    <row r="23" spans="1:5" ht="14.25" customHeight="1">
      <c r="A23" s="13">
        <v>30202</v>
      </c>
      <c r="B23" s="16" t="s">
        <v>478</v>
      </c>
      <c r="C23" s="20">
        <f t="shared" si="0"/>
        <v>83</v>
      </c>
      <c r="D23" s="20">
        <v>0</v>
      </c>
      <c r="E23" s="20">
        <v>83</v>
      </c>
    </row>
    <row r="24" spans="1:5" ht="14.25" customHeight="1">
      <c r="A24" s="13">
        <v>30203</v>
      </c>
      <c r="B24" s="16" t="s">
        <v>479</v>
      </c>
      <c r="C24" s="20">
        <f t="shared" si="0"/>
        <v>19</v>
      </c>
      <c r="D24" s="20">
        <v>0</v>
      </c>
      <c r="E24" s="20">
        <v>19</v>
      </c>
    </row>
    <row r="25" spans="1:5" ht="14.25" customHeight="1">
      <c r="A25" s="13">
        <v>30204</v>
      </c>
      <c r="B25" s="16" t="s">
        <v>480</v>
      </c>
      <c r="C25" s="20">
        <f t="shared" si="0"/>
        <v>56.48</v>
      </c>
      <c r="D25" s="20">
        <v>0</v>
      </c>
      <c r="E25" s="20">
        <v>56.48</v>
      </c>
    </row>
    <row r="26" spans="1:5" ht="14.25" customHeight="1">
      <c r="A26" s="13">
        <v>30205</v>
      </c>
      <c r="B26" s="16" t="s">
        <v>481</v>
      </c>
      <c r="C26" s="20">
        <f t="shared" si="0"/>
        <v>0.1</v>
      </c>
      <c r="D26" s="20">
        <v>0</v>
      </c>
      <c r="E26" s="20">
        <v>0.1</v>
      </c>
    </row>
    <row r="27" spans="1:5" ht="14.25" customHeight="1">
      <c r="A27" s="13">
        <v>30206</v>
      </c>
      <c r="B27" s="16" t="s">
        <v>482</v>
      </c>
      <c r="C27" s="20">
        <f t="shared" si="0"/>
        <v>53.67</v>
      </c>
      <c r="D27" s="20">
        <v>0</v>
      </c>
      <c r="E27" s="20">
        <v>53.67</v>
      </c>
    </row>
    <row r="28" spans="1:5" ht="14.25" customHeight="1">
      <c r="A28" s="13">
        <v>30207</v>
      </c>
      <c r="B28" s="16" t="s">
        <v>483</v>
      </c>
      <c r="C28" s="20">
        <f t="shared" si="0"/>
        <v>10.050000000000001</v>
      </c>
      <c r="D28" s="20">
        <v>0</v>
      </c>
      <c r="E28" s="20">
        <v>10.050000000000001</v>
      </c>
    </row>
    <row r="29" spans="1:5" ht="14.25" customHeight="1">
      <c r="A29" s="13">
        <v>30208</v>
      </c>
      <c r="B29" s="16" t="s">
        <v>484</v>
      </c>
      <c r="C29" s="20">
        <f t="shared" si="0"/>
        <v>0</v>
      </c>
      <c r="D29" s="20">
        <v>0</v>
      </c>
      <c r="E29" s="20">
        <v>0</v>
      </c>
    </row>
    <row r="30" spans="1:5" ht="14.25" customHeight="1">
      <c r="A30" s="13">
        <v>30209</v>
      </c>
      <c r="B30" s="16" t="s">
        <v>485</v>
      </c>
      <c r="C30" s="20">
        <f t="shared" si="0"/>
        <v>0</v>
      </c>
      <c r="D30" s="20">
        <v>0</v>
      </c>
      <c r="E30" s="20">
        <v>0</v>
      </c>
    </row>
    <row r="31" spans="1:5" ht="14.25" customHeight="1">
      <c r="A31" s="13">
        <v>30211</v>
      </c>
      <c r="B31" s="16" t="s">
        <v>486</v>
      </c>
      <c r="C31" s="20">
        <f t="shared" si="0"/>
        <v>0.74</v>
      </c>
      <c r="D31" s="20">
        <v>0</v>
      </c>
      <c r="E31" s="20">
        <v>0.74</v>
      </c>
    </row>
    <row r="32" spans="1:5" ht="14.25" customHeight="1">
      <c r="A32" s="13">
        <v>30212</v>
      </c>
      <c r="B32" s="18" t="s">
        <v>487</v>
      </c>
      <c r="C32" s="20">
        <f t="shared" si="0"/>
        <v>0</v>
      </c>
      <c r="D32" s="20">
        <v>0</v>
      </c>
      <c r="E32" s="20">
        <v>0</v>
      </c>
    </row>
    <row r="33" spans="1:5" ht="14.25" customHeight="1">
      <c r="A33" s="13">
        <v>30213</v>
      </c>
      <c r="B33" s="16" t="s">
        <v>488</v>
      </c>
      <c r="C33" s="20">
        <f t="shared" si="0"/>
        <v>60</v>
      </c>
      <c r="D33" s="20">
        <v>0</v>
      </c>
      <c r="E33" s="20">
        <v>60</v>
      </c>
    </row>
    <row r="34" spans="1:5" ht="14.25" customHeight="1">
      <c r="A34" s="13">
        <v>30214</v>
      </c>
      <c r="B34" s="16" t="s">
        <v>489</v>
      </c>
      <c r="C34" s="20">
        <f t="shared" si="0"/>
        <v>0</v>
      </c>
      <c r="D34" s="20">
        <v>0</v>
      </c>
      <c r="E34" s="20">
        <v>0</v>
      </c>
    </row>
    <row r="35" spans="1:5" ht="14.25" customHeight="1">
      <c r="A35" s="13">
        <v>30215</v>
      </c>
      <c r="B35" s="16" t="s">
        <v>490</v>
      </c>
      <c r="C35" s="20">
        <f t="shared" si="0"/>
        <v>2.96</v>
      </c>
      <c r="D35" s="20">
        <v>0</v>
      </c>
      <c r="E35" s="20">
        <v>2.96</v>
      </c>
    </row>
    <row r="36" spans="1:5" ht="14.25" customHeight="1">
      <c r="A36" s="13">
        <v>30216</v>
      </c>
      <c r="B36" s="16" t="s">
        <v>491</v>
      </c>
      <c r="C36" s="20">
        <f t="shared" si="0"/>
        <v>18</v>
      </c>
      <c r="D36" s="20">
        <v>0</v>
      </c>
      <c r="E36" s="20">
        <v>18</v>
      </c>
    </row>
    <row r="37" spans="1:5" ht="14.25" customHeight="1">
      <c r="A37" s="13">
        <v>30217</v>
      </c>
      <c r="B37" s="16" t="s">
        <v>492</v>
      </c>
      <c r="C37" s="20">
        <v>0</v>
      </c>
      <c r="D37" s="20">
        <v>0</v>
      </c>
      <c r="E37" s="20">
        <v>0</v>
      </c>
    </row>
    <row r="38" spans="1:5" ht="14.25" customHeight="1">
      <c r="A38" s="13">
        <v>30218</v>
      </c>
      <c r="B38" s="16" t="s">
        <v>493</v>
      </c>
      <c r="C38" s="20">
        <f t="shared" si="0"/>
        <v>20</v>
      </c>
      <c r="D38" s="20">
        <v>0</v>
      </c>
      <c r="E38" s="20">
        <v>20</v>
      </c>
    </row>
    <row r="39" spans="1:5" ht="14.25" customHeight="1">
      <c r="A39" s="13">
        <v>30224</v>
      </c>
      <c r="B39" s="16" t="s">
        <v>494</v>
      </c>
      <c r="C39" s="20">
        <f t="shared" si="0"/>
        <v>0</v>
      </c>
      <c r="D39" s="20">
        <v>0</v>
      </c>
      <c r="E39" s="20">
        <v>0</v>
      </c>
    </row>
    <row r="40" spans="1:5" ht="14.25" customHeight="1">
      <c r="A40" s="13">
        <v>30225</v>
      </c>
      <c r="B40" s="16" t="s">
        <v>495</v>
      </c>
      <c r="C40" s="20">
        <f t="shared" si="0"/>
        <v>0</v>
      </c>
      <c r="D40" s="20">
        <v>0</v>
      </c>
      <c r="E40" s="20">
        <v>0</v>
      </c>
    </row>
    <row r="41" spans="1:5" ht="14.25" customHeight="1">
      <c r="A41" s="13">
        <v>30226</v>
      </c>
      <c r="B41" s="16" t="s">
        <v>496</v>
      </c>
      <c r="C41" s="20">
        <f t="shared" si="0"/>
        <v>95.53</v>
      </c>
      <c r="D41" s="20">
        <v>0</v>
      </c>
      <c r="E41" s="20">
        <v>95.53</v>
      </c>
    </row>
    <row r="42" spans="1:5" ht="14.25" customHeight="1">
      <c r="A42" s="13">
        <v>30227</v>
      </c>
      <c r="B42" s="16" t="s">
        <v>497</v>
      </c>
      <c r="C42" s="20">
        <f t="shared" si="0"/>
        <v>100.1</v>
      </c>
      <c r="D42" s="20">
        <v>0</v>
      </c>
      <c r="E42" s="20">
        <v>100.1</v>
      </c>
    </row>
    <row r="43" spans="1:5" ht="14.25" customHeight="1">
      <c r="A43" s="13">
        <v>30228</v>
      </c>
      <c r="B43" s="16" t="s">
        <v>498</v>
      </c>
      <c r="C43" s="20">
        <f t="shared" si="0"/>
        <v>9.6999999999999993</v>
      </c>
      <c r="D43" s="20">
        <v>0</v>
      </c>
      <c r="E43" s="20">
        <v>9.6999999999999993</v>
      </c>
    </row>
    <row r="44" spans="1:5" ht="14.25" customHeight="1">
      <c r="A44" s="13">
        <v>30229</v>
      </c>
      <c r="B44" s="16" t="s">
        <v>499</v>
      </c>
      <c r="C44" s="20">
        <f t="shared" si="0"/>
        <v>15.79</v>
      </c>
      <c r="D44" s="20">
        <v>0</v>
      </c>
      <c r="E44" s="20">
        <v>15.79</v>
      </c>
    </row>
    <row r="45" spans="1:5" ht="14.25" customHeight="1">
      <c r="A45" s="13">
        <v>30231</v>
      </c>
      <c r="B45" s="16" t="s">
        <v>500</v>
      </c>
      <c r="C45" s="20">
        <f t="shared" si="0"/>
        <v>10.92</v>
      </c>
      <c r="D45" s="20">
        <v>0</v>
      </c>
      <c r="E45" s="20">
        <v>10.92</v>
      </c>
    </row>
    <row r="46" spans="1:5" ht="14.25" customHeight="1">
      <c r="A46" s="13">
        <v>30239</v>
      </c>
      <c r="B46" s="16" t="s">
        <v>501</v>
      </c>
      <c r="C46" s="20">
        <f t="shared" si="0"/>
        <v>5.01</v>
      </c>
      <c r="D46" s="20">
        <v>0</v>
      </c>
      <c r="E46" s="20">
        <v>5.01</v>
      </c>
    </row>
    <row r="47" spans="1:5" ht="14.25" customHeight="1">
      <c r="A47" s="13">
        <v>30240</v>
      </c>
      <c r="B47" s="16" t="s">
        <v>502</v>
      </c>
      <c r="C47" s="20">
        <f t="shared" si="0"/>
        <v>27.4</v>
      </c>
      <c r="D47" s="20">
        <v>0</v>
      </c>
      <c r="E47" s="20">
        <v>27.4</v>
      </c>
    </row>
    <row r="48" spans="1:5" ht="14.25" customHeight="1">
      <c r="A48" s="13">
        <v>30299</v>
      </c>
      <c r="B48" s="16" t="s">
        <v>503</v>
      </c>
      <c r="C48" s="20">
        <f t="shared" si="0"/>
        <v>152.65</v>
      </c>
      <c r="D48" s="20">
        <v>0</v>
      </c>
      <c r="E48" s="20">
        <v>152.65</v>
      </c>
    </row>
    <row r="49" spans="1:5" ht="14.25" customHeight="1">
      <c r="A49" s="14">
        <v>303</v>
      </c>
      <c r="B49" s="15" t="s">
        <v>504</v>
      </c>
      <c r="C49" s="63">
        <f t="shared" si="0"/>
        <v>164.31</v>
      </c>
      <c r="D49" s="63">
        <f>SUM(D50:D60)</f>
        <v>164.31</v>
      </c>
      <c r="E49" s="63">
        <f>SUM(E50:E60)</f>
        <v>0</v>
      </c>
    </row>
    <row r="50" spans="1:5" ht="14.25" customHeight="1">
      <c r="A50" s="13">
        <v>30301</v>
      </c>
      <c r="B50" s="16" t="s">
        <v>505</v>
      </c>
      <c r="C50" s="20">
        <v>0</v>
      </c>
      <c r="D50" s="20">
        <v>0</v>
      </c>
      <c r="E50" s="20">
        <v>0</v>
      </c>
    </row>
    <row r="51" spans="1:5" ht="14.25" customHeight="1">
      <c r="A51" s="13">
        <v>30302</v>
      </c>
      <c r="B51" s="16" t="s">
        <v>506</v>
      </c>
      <c r="C51" s="20">
        <f t="shared" si="0"/>
        <v>0</v>
      </c>
      <c r="D51" s="20">
        <v>0</v>
      </c>
      <c r="E51" s="20">
        <v>0</v>
      </c>
    </row>
    <row r="52" spans="1:5" ht="14.25" customHeight="1">
      <c r="A52" s="13">
        <v>30303</v>
      </c>
      <c r="B52" s="16" t="s">
        <v>507</v>
      </c>
      <c r="C52" s="20">
        <f t="shared" si="0"/>
        <v>0</v>
      </c>
      <c r="D52" s="20">
        <v>0</v>
      </c>
      <c r="E52" s="20">
        <v>0</v>
      </c>
    </row>
    <row r="53" spans="1:5" ht="14.25" customHeight="1">
      <c r="A53" s="13">
        <v>30304</v>
      </c>
      <c r="B53" s="16" t="s">
        <v>508</v>
      </c>
      <c r="C53" s="20">
        <f t="shared" si="0"/>
        <v>0</v>
      </c>
      <c r="D53" s="20">
        <v>0</v>
      </c>
      <c r="E53" s="20">
        <v>0</v>
      </c>
    </row>
    <row r="54" spans="1:5" ht="14.25" customHeight="1">
      <c r="A54" s="13">
        <v>30305</v>
      </c>
      <c r="B54" s="16" t="s">
        <v>509</v>
      </c>
      <c r="C54" s="20">
        <f t="shared" si="0"/>
        <v>157.84</v>
      </c>
      <c r="D54" s="20">
        <v>157.84</v>
      </c>
      <c r="E54" s="20">
        <v>0</v>
      </c>
    </row>
    <row r="55" spans="1:5" ht="14.25" customHeight="1">
      <c r="A55" s="13">
        <v>30306</v>
      </c>
      <c r="B55" s="16" t="s">
        <v>510</v>
      </c>
      <c r="C55" s="20">
        <f t="shared" si="0"/>
        <v>0</v>
      </c>
      <c r="D55" s="20">
        <v>0</v>
      </c>
      <c r="E55" s="20">
        <v>0</v>
      </c>
    </row>
    <row r="56" spans="1:5" ht="14.25" customHeight="1">
      <c r="A56" s="13">
        <v>30307</v>
      </c>
      <c r="B56" s="16" t="s">
        <v>511</v>
      </c>
      <c r="C56" s="20">
        <f t="shared" si="0"/>
        <v>6.47</v>
      </c>
      <c r="D56" s="20">
        <v>6.47</v>
      </c>
      <c r="E56" s="20">
        <v>0</v>
      </c>
    </row>
    <row r="57" spans="1:5" ht="14.25" customHeight="1">
      <c r="A57" s="13">
        <v>30308</v>
      </c>
      <c r="B57" s="16" t="s">
        <v>512</v>
      </c>
      <c r="C57" s="20">
        <f t="shared" si="0"/>
        <v>0</v>
      </c>
      <c r="D57" s="20">
        <v>0</v>
      </c>
      <c r="E57" s="20">
        <v>0</v>
      </c>
    </row>
    <row r="58" spans="1:5" ht="14.25" customHeight="1">
      <c r="A58" s="13">
        <v>30309</v>
      </c>
      <c r="B58" s="16" t="s">
        <v>513</v>
      </c>
      <c r="C58" s="20">
        <f t="shared" si="0"/>
        <v>0</v>
      </c>
      <c r="D58" s="20">
        <v>0</v>
      </c>
      <c r="E58" s="20">
        <v>0</v>
      </c>
    </row>
    <row r="59" spans="1:5" ht="14.25" customHeight="1">
      <c r="A59" s="13">
        <v>30310</v>
      </c>
      <c r="B59" s="16" t="s">
        <v>514</v>
      </c>
      <c r="C59" s="20">
        <f t="shared" si="0"/>
        <v>0</v>
      </c>
      <c r="D59" s="20">
        <v>0</v>
      </c>
      <c r="E59" s="20">
        <v>0</v>
      </c>
    </row>
    <row r="60" spans="1:5" ht="14.25" customHeight="1">
      <c r="A60" s="13">
        <v>30399</v>
      </c>
      <c r="B60" s="16" t="s">
        <v>515</v>
      </c>
      <c r="C60" s="20">
        <v>0</v>
      </c>
      <c r="D60" s="20">
        <v>0</v>
      </c>
      <c r="E60" s="20">
        <v>0</v>
      </c>
    </row>
    <row r="61" spans="1:5" ht="14.25" customHeight="1">
      <c r="A61" s="64">
        <v>310</v>
      </c>
      <c r="B61" s="65" t="s">
        <v>516</v>
      </c>
      <c r="C61" s="63">
        <f t="shared" si="0"/>
        <v>0</v>
      </c>
      <c r="D61" s="63">
        <f>SUM(D62:D77)</f>
        <v>0</v>
      </c>
      <c r="E61" s="63">
        <f>SUM(E62:E77)</f>
        <v>0</v>
      </c>
    </row>
    <row r="62" spans="1:5" ht="14.25" customHeight="1">
      <c r="A62" s="13">
        <v>31001</v>
      </c>
      <c r="B62" s="16" t="s">
        <v>517</v>
      </c>
      <c r="C62" s="20">
        <f t="shared" si="0"/>
        <v>0</v>
      </c>
      <c r="D62" s="20">
        <v>0</v>
      </c>
      <c r="E62" s="20">
        <v>0</v>
      </c>
    </row>
    <row r="63" spans="1:5" ht="14.25" customHeight="1">
      <c r="A63" s="13">
        <v>31002</v>
      </c>
      <c r="B63" s="16" t="s">
        <v>518</v>
      </c>
      <c r="C63" s="20">
        <f t="shared" si="0"/>
        <v>0</v>
      </c>
      <c r="D63" s="20">
        <v>0</v>
      </c>
      <c r="E63" s="20">
        <v>0</v>
      </c>
    </row>
    <row r="64" spans="1:5" ht="14.25" customHeight="1">
      <c r="A64" s="13">
        <v>31003</v>
      </c>
      <c r="B64" s="16" t="s">
        <v>519</v>
      </c>
      <c r="C64" s="20">
        <f t="shared" si="0"/>
        <v>0</v>
      </c>
      <c r="D64" s="20">
        <v>0</v>
      </c>
      <c r="E64" s="20">
        <v>0</v>
      </c>
    </row>
    <row r="65" spans="1:5" ht="14.25" customHeight="1">
      <c r="A65" s="13">
        <v>31005</v>
      </c>
      <c r="B65" s="16" t="s">
        <v>520</v>
      </c>
      <c r="C65" s="20">
        <f t="shared" si="0"/>
        <v>0</v>
      </c>
      <c r="D65" s="20">
        <v>0</v>
      </c>
      <c r="E65" s="20">
        <v>0</v>
      </c>
    </row>
    <row r="66" spans="1:5" ht="14.25" customHeight="1">
      <c r="A66" s="13">
        <v>31006</v>
      </c>
      <c r="B66" s="16" t="s">
        <v>521</v>
      </c>
      <c r="C66" s="20">
        <f t="shared" si="0"/>
        <v>0</v>
      </c>
      <c r="D66" s="20">
        <v>0</v>
      </c>
      <c r="E66" s="20">
        <v>0</v>
      </c>
    </row>
    <row r="67" spans="1:5" ht="14.25" customHeight="1">
      <c r="A67" s="13">
        <v>31007</v>
      </c>
      <c r="B67" s="16" t="s">
        <v>522</v>
      </c>
      <c r="C67" s="20">
        <f t="shared" si="0"/>
        <v>0</v>
      </c>
      <c r="D67" s="20">
        <v>0</v>
      </c>
      <c r="E67" s="20">
        <v>0</v>
      </c>
    </row>
    <row r="68" spans="1:5" ht="14.25" customHeight="1">
      <c r="A68" s="13">
        <v>31008</v>
      </c>
      <c r="B68" s="16" t="s">
        <v>523</v>
      </c>
      <c r="C68" s="20">
        <f t="shared" si="0"/>
        <v>0</v>
      </c>
      <c r="D68" s="20">
        <v>0</v>
      </c>
      <c r="E68" s="20">
        <v>0</v>
      </c>
    </row>
    <row r="69" spans="1:5" ht="14.25" customHeight="1">
      <c r="A69" s="13">
        <v>31009</v>
      </c>
      <c r="B69" s="16" t="s">
        <v>524</v>
      </c>
      <c r="C69" s="20">
        <f t="shared" si="0"/>
        <v>0</v>
      </c>
      <c r="D69" s="20">
        <v>0</v>
      </c>
      <c r="E69" s="20">
        <v>0</v>
      </c>
    </row>
    <row r="70" spans="1:5" ht="14.25" customHeight="1">
      <c r="A70" s="13">
        <v>31010</v>
      </c>
      <c r="B70" s="16" t="s">
        <v>525</v>
      </c>
      <c r="C70" s="20">
        <f t="shared" si="0"/>
        <v>0</v>
      </c>
      <c r="D70" s="20">
        <v>0</v>
      </c>
      <c r="E70" s="20">
        <v>0</v>
      </c>
    </row>
    <row r="71" spans="1:5" ht="14.25" customHeight="1">
      <c r="A71" s="13">
        <v>31011</v>
      </c>
      <c r="B71" s="16" t="s">
        <v>526</v>
      </c>
      <c r="C71" s="20">
        <f t="shared" si="0"/>
        <v>0</v>
      </c>
      <c r="D71" s="20">
        <v>0</v>
      </c>
      <c r="E71" s="20">
        <v>0</v>
      </c>
    </row>
    <row r="72" spans="1:5" ht="14.25" customHeight="1">
      <c r="A72" s="13">
        <v>31012</v>
      </c>
      <c r="B72" s="16" t="s">
        <v>527</v>
      </c>
      <c r="C72" s="20">
        <f t="shared" ref="C72:C82" si="1">D72+E72</f>
        <v>0</v>
      </c>
      <c r="D72" s="20">
        <v>0</v>
      </c>
      <c r="E72" s="20">
        <v>0</v>
      </c>
    </row>
    <row r="73" spans="1:5" ht="14.25" customHeight="1">
      <c r="A73" s="13">
        <v>31013</v>
      </c>
      <c r="B73" s="16" t="s">
        <v>528</v>
      </c>
      <c r="C73" s="20">
        <f t="shared" si="1"/>
        <v>0</v>
      </c>
      <c r="D73" s="20">
        <v>0</v>
      </c>
      <c r="E73" s="20">
        <v>0</v>
      </c>
    </row>
    <row r="74" spans="1:5" ht="14.25" customHeight="1">
      <c r="A74" s="13">
        <v>31019</v>
      </c>
      <c r="B74" s="16" t="s">
        <v>529</v>
      </c>
      <c r="C74" s="20">
        <f t="shared" si="1"/>
        <v>0</v>
      </c>
      <c r="D74" s="20">
        <v>0</v>
      </c>
      <c r="E74" s="20">
        <v>0</v>
      </c>
    </row>
    <row r="75" spans="1:5" ht="14.25" customHeight="1">
      <c r="A75" s="13">
        <v>31021</v>
      </c>
      <c r="B75" s="16" t="s">
        <v>530</v>
      </c>
      <c r="C75" s="20">
        <f t="shared" si="1"/>
        <v>0</v>
      </c>
      <c r="D75" s="20">
        <v>0</v>
      </c>
      <c r="E75" s="20">
        <v>0</v>
      </c>
    </row>
    <row r="76" spans="1:5" ht="14.25" customHeight="1">
      <c r="A76" s="13">
        <v>31022</v>
      </c>
      <c r="B76" s="16" t="s">
        <v>531</v>
      </c>
      <c r="C76" s="20">
        <f t="shared" si="1"/>
        <v>0</v>
      </c>
      <c r="D76" s="20">
        <v>0</v>
      </c>
      <c r="E76" s="20">
        <v>0</v>
      </c>
    </row>
    <row r="77" spans="1:5" ht="14.25" customHeight="1">
      <c r="A77" s="13">
        <v>31099</v>
      </c>
      <c r="B77" s="16" t="s">
        <v>532</v>
      </c>
      <c r="C77" s="20">
        <f t="shared" si="1"/>
        <v>0</v>
      </c>
      <c r="D77" s="20">
        <v>0</v>
      </c>
      <c r="E77" s="20">
        <v>0</v>
      </c>
    </row>
    <row r="78" spans="1:5" ht="14.25" customHeight="1">
      <c r="A78" s="64">
        <v>399</v>
      </c>
      <c r="B78" s="65" t="s">
        <v>533</v>
      </c>
      <c r="C78" s="63">
        <f t="shared" si="1"/>
        <v>0</v>
      </c>
      <c r="D78" s="63">
        <f>SUM(D79:D82)</f>
        <v>0</v>
      </c>
      <c r="E78" s="63">
        <f>SUM(E79:E82)</f>
        <v>0</v>
      </c>
    </row>
    <row r="79" spans="1:5" ht="14.25" customHeight="1">
      <c r="A79" s="13">
        <v>39906</v>
      </c>
      <c r="B79" s="16" t="s">
        <v>534</v>
      </c>
      <c r="C79" s="20">
        <f t="shared" si="1"/>
        <v>0</v>
      </c>
      <c r="D79" s="20">
        <v>0</v>
      </c>
      <c r="E79" s="20">
        <v>0</v>
      </c>
    </row>
    <row r="80" spans="1:5" ht="14.25" customHeight="1">
      <c r="A80" s="13">
        <v>39907</v>
      </c>
      <c r="B80" s="16" t="s">
        <v>535</v>
      </c>
      <c r="C80" s="20">
        <f t="shared" si="1"/>
        <v>0</v>
      </c>
      <c r="D80" s="20">
        <v>0</v>
      </c>
      <c r="E80" s="20">
        <v>0</v>
      </c>
    </row>
    <row r="81" spans="1:5" ht="18" customHeight="1">
      <c r="A81" s="13">
        <v>39908</v>
      </c>
      <c r="B81" s="16" t="s">
        <v>536</v>
      </c>
      <c r="C81" s="20">
        <f t="shared" si="1"/>
        <v>0</v>
      </c>
      <c r="D81" s="20">
        <v>0</v>
      </c>
      <c r="E81" s="20">
        <v>0</v>
      </c>
    </row>
    <row r="82" spans="1:5" ht="14.25" customHeight="1">
      <c r="A82" s="13">
        <v>39999</v>
      </c>
      <c r="B82" s="16" t="s">
        <v>537</v>
      </c>
      <c r="C82" s="20">
        <f t="shared" si="1"/>
        <v>0</v>
      </c>
      <c r="D82" s="20">
        <v>0</v>
      </c>
      <c r="E82" s="20">
        <v>0</v>
      </c>
    </row>
  </sheetData>
  <mergeCells count="5">
    <mergeCell ref="A2:E2"/>
    <mergeCell ref="A3:E3"/>
    <mergeCell ref="A4:E4"/>
    <mergeCell ref="A5:B5"/>
    <mergeCell ref="C5:E5"/>
  </mergeCells>
  <phoneticPr fontId="9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9" sqref="A9:B9"/>
    </sheetView>
  </sheetViews>
  <sheetFormatPr defaultColWidth="10" defaultRowHeight="13.5"/>
  <cols>
    <col min="1" max="1" width="12.375" customWidth="1"/>
    <col min="2" max="2" width="21.125" customWidth="1"/>
    <col min="3" max="4" width="13.125" customWidth="1"/>
    <col min="5" max="7" width="11.875" customWidth="1"/>
    <col min="8" max="8" width="11.625" customWidth="1"/>
    <col min="9" max="9" width="9.75" customWidth="1"/>
  </cols>
  <sheetData>
    <row r="1" spans="1:8" ht="19.899999999999999" customHeight="1">
      <c r="A1" s="1"/>
      <c r="C1" s="1"/>
      <c r="D1" s="1"/>
      <c r="E1" s="1"/>
      <c r="F1" s="1"/>
      <c r="G1" s="1"/>
      <c r="H1" s="1"/>
    </row>
    <row r="2" spans="1:8" ht="38.85" customHeight="1">
      <c r="A2" s="75" t="s">
        <v>97</v>
      </c>
      <c r="B2" s="75"/>
      <c r="C2" s="75"/>
      <c r="D2" s="75"/>
      <c r="E2" s="75"/>
      <c r="F2" s="75"/>
      <c r="G2" s="75"/>
      <c r="H2" s="75"/>
    </row>
    <row r="3" spans="1:8" ht="24.2" customHeight="1">
      <c r="A3" s="79" t="s">
        <v>567</v>
      </c>
      <c r="B3" s="79"/>
      <c r="C3" s="79"/>
      <c r="D3" s="79"/>
      <c r="E3" s="79"/>
      <c r="F3" s="79"/>
      <c r="G3" s="79"/>
      <c r="H3" s="79"/>
    </row>
    <row r="4" spans="1:8" ht="15.6" customHeight="1">
      <c r="C4" s="84" t="s">
        <v>1</v>
      </c>
      <c r="D4" s="84"/>
      <c r="E4" s="84"/>
      <c r="F4" s="84"/>
      <c r="G4" s="84"/>
      <c r="H4" s="84"/>
    </row>
    <row r="5" spans="1:8" ht="31.9" customHeight="1">
      <c r="A5" s="92" t="s">
        <v>54</v>
      </c>
      <c r="B5" s="92"/>
      <c r="C5" s="92" t="s">
        <v>98</v>
      </c>
      <c r="D5" s="92"/>
      <c r="E5" s="92"/>
      <c r="F5" s="92"/>
      <c r="G5" s="92"/>
      <c r="H5" s="92"/>
    </row>
    <row r="6" spans="1:8" ht="30.2" customHeight="1">
      <c r="A6" s="92" t="s">
        <v>99</v>
      </c>
      <c r="B6" s="92" t="s">
        <v>568</v>
      </c>
      <c r="C6" s="92" t="s">
        <v>100</v>
      </c>
      <c r="D6" s="92" t="s">
        <v>101</v>
      </c>
      <c r="E6" s="92" t="s">
        <v>102</v>
      </c>
      <c r="F6" s="92"/>
      <c r="G6" s="92"/>
      <c r="H6" s="92" t="s">
        <v>103</v>
      </c>
    </row>
    <row r="7" spans="1:8" ht="30.2" customHeight="1">
      <c r="A7" s="92"/>
      <c r="B7" s="92"/>
      <c r="C7" s="92"/>
      <c r="D7" s="92"/>
      <c r="E7" s="2" t="s">
        <v>69</v>
      </c>
      <c r="F7" s="2" t="s">
        <v>104</v>
      </c>
      <c r="G7" s="2" t="s">
        <v>105</v>
      </c>
      <c r="H7" s="92"/>
    </row>
    <row r="8" spans="1:8" ht="26.1" customHeight="1">
      <c r="A8" s="98" t="s">
        <v>569</v>
      </c>
      <c r="B8" s="98"/>
      <c r="C8" s="72">
        <f>E8+D8+H8</f>
        <v>10.92</v>
      </c>
      <c r="D8" s="73">
        <v>0</v>
      </c>
      <c r="E8" s="73">
        <f>F8+G8</f>
        <v>10.92</v>
      </c>
      <c r="F8" s="72">
        <v>0</v>
      </c>
      <c r="G8" s="72">
        <v>10.92</v>
      </c>
      <c r="H8" s="72">
        <v>0</v>
      </c>
    </row>
    <row r="9" spans="1:8" ht="16.350000000000001" customHeight="1">
      <c r="A9" s="96" t="s">
        <v>571</v>
      </c>
      <c r="B9" s="97"/>
      <c r="C9" s="74"/>
      <c r="D9" s="74"/>
      <c r="E9" s="74"/>
      <c r="F9" s="74"/>
      <c r="G9" s="74"/>
      <c r="H9" s="74"/>
    </row>
  </sheetData>
  <mergeCells count="13">
    <mergeCell ref="A2:H2"/>
    <mergeCell ref="A3:H3"/>
    <mergeCell ref="C4:H4"/>
    <mergeCell ref="A5:B5"/>
    <mergeCell ref="C5:H5"/>
    <mergeCell ref="C6:C7"/>
    <mergeCell ref="D6:D7"/>
    <mergeCell ref="A9:B9"/>
    <mergeCell ref="H6:H7"/>
    <mergeCell ref="E6:G6"/>
    <mergeCell ref="A8:B8"/>
    <mergeCell ref="A6:A7"/>
    <mergeCell ref="B6:B7"/>
  </mergeCells>
  <phoneticPr fontId="9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39" sqref="F39"/>
    </sheetView>
  </sheetViews>
  <sheetFormatPr defaultColWidth="10" defaultRowHeight="13.5"/>
  <cols>
    <col min="1" max="1" width="15.125" customWidth="1"/>
    <col min="2" max="2" width="26" customWidth="1"/>
    <col min="3" max="3" width="17" customWidth="1"/>
    <col min="4" max="4" width="9.625" customWidth="1"/>
    <col min="5" max="5" width="17.875" customWidth="1"/>
    <col min="6" max="6" width="9.75" customWidth="1"/>
  </cols>
  <sheetData>
    <row r="1" spans="1:5" ht="20.65" customHeight="1">
      <c r="A1" s="1"/>
      <c r="B1" s="1"/>
      <c r="C1" s="1"/>
      <c r="D1" s="1"/>
      <c r="E1" s="1"/>
    </row>
    <row r="2" spans="1:5" ht="35.450000000000003" customHeight="1">
      <c r="A2" s="75" t="s">
        <v>106</v>
      </c>
      <c r="B2" s="75"/>
      <c r="C2" s="75"/>
      <c r="D2" s="75"/>
      <c r="E2" s="75"/>
    </row>
    <row r="3" spans="1:5" ht="29.25" customHeight="1">
      <c r="A3" s="79" t="s">
        <v>567</v>
      </c>
      <c r="B3" s="79"/>
      <c r="C3" s="79"/>
      <c r="D3" s="79"/>
      <c r="E3" s="79"/>
    </row>
    <row r="4" spans="1:5" ht="16.350000000000001" customHeight="1">
      <c r="A4" s="84" t="s">
        <v>1</v>
      </c>
      <c r="B4" s="84"/>
      <c r="C4" s="84"/>
      <c r="D4" s="84"/>
      <c r="E4" s="84"/>
    </row>
    <row r="5" spans="1:5" ht="22.9" customHeight="1">
      <c r="A5" s="92" t="s">
        <v>91</v>
      </c>
      <c r="B5" s="92" t="s">
        <v>92</v>
      </c>
      <c r="C5" s="92" t="s">
        <v>107</v>
      </c>
      <c r="D5" s="92"/>
      <c r="E5" s="92"/>
    </row>
    <row r="6" spans="1:5" ht="22.9" customHeight="1">
      <c r="A6" s="98"/>
      <c r="B6" s="98"/>
      <c r="C6" s="22" t="s">
        <v>60</v>
      </c>
      <c r="D6" s="22" t="s">
        <v>74</v>
      </c>
      <c r="E6" s="22" t="s">
        <v>75</v>
      </c>
    </row>
    <row r="7" spans="1:5" ht="18.75" customHeight="1">
      <c r="A7" s="34" t="s">
        <v>132</v>
      </c>
      <c r="B7" s="32" t="s">
        <v>133</v>
      </c>
      <c r="C7" s="26">
        <v>255</v>
      </c>
      <c r="D7" s="30">
        <v>0</v>
      </c>
      <c r="E7" s="26">
        <v>255</v>
      </c>
    </row>
    <row r="8" spans="1:5" ht="18.75" customHeight="1">
      <c r="A8" s="34" t="s">
        <v>538</v>
      </c>
      <c r="B8" s="32" t="s">
        <v>551</v>
      </c>
      <c r="C8" s="26">
        <v>255</v>
      </c>
      <c r="D8" s="30">
        <v>0</v>
      </c>
      <c r="E8" s="26">
        <v>255</v>
      </c>
    </row>
    <row r="9" spans="1:5" ht="18.75" customHeight="1">
      <c r="A9" s="35" t="s">
        <v>539</v>
      </c>
      <c r="B9" s="33" t="s">
        <v>552</v>
      </c>
      <c r="C9" s="26">
        <v>61</v>
      </c>
      <c r="D9" s="30">
        <v>0</v>
      </c>
      <c r="E9" s="26">
        <v>61</v>
      </c>
    </row>
    <row r="10" spans="1:5" ht="18.75" customHeight="1">
      <c r="A10" s="35" t="s">
        <v>540</v>
      </c>
      <c r="B10" s="33" t="s">
        <v>553</v>
      </c>
      <c r="C10" s="26">
        <v>194</v>
      </c>
      <c r="D10" s="30">
        <v>0</v>
      </c>
      <c r="E10" s="26">
        <v>194</v>
      </c>
    </row>
    <row r="11" spans="1:5" ht="18.75" customHeight="1">
      <c r="A11" s="34" t="s">
        <v>164</v>
      </c>
      <c r="B11" s="32" t="s">
        <v>165</v>
      </c>
      <c r="C11" s="26">
        <v>2372.0450850000002</v>
      </c>
      <c r="D11" s="30">
        <v>0</v>
      </c>
      <c r="E11" s="26">
        <v>2372.0450850000002</v>
      </c>
    </row>
    <row r="12" spans="1:5" ht="18.75" customHeight="1">
      <c r="A12" s="34" t="s">
        <v>541</v>
      </c>
      <c r="B12" s="32" t="s">
        <v>554</v>
      </c>
      <c r="C12" s="26">
        <v>2031.7497780000001</v>
      </c>
      <c r="D12" s="30">
        <v>0</v>
      </c>
      <c r="E12" s="26">
        <v>2031.7497780000001</v>
      </c>
    </row>
    <row r="13" spans="1:5" ht="18.75" customHeight="1">
      <c r="A13" s="35" t="s">
        <v>542</v>
      </c>
      <c r="B13" s="33" t="s">
        <v>555</v>
      </c>
      <c r="C13" s="26">
        <v>0.84991200000000011</v>
      </c>
      <c r="D13" s="30">
        <v>0</v>
      </c>
      <c r="E13" s="26">
        <v>0.84991200000000011</v>
      </c>
    </row>
    <row r="14" spans="1:5" ht="18.75" customHeight="1">
      <c r="A14" s="35" t="s">
        <v>543</v>
      </c>
      <c r="B14" s="33" t="s">
        <v>556</v>
      </c>
      <c r="C14" s="26">
        <v>2030.899866</v>
      </c>
      <c r="D14" s="30">
        <v>0</v>
      </c>
      <c r="E14" s="26">
        <v>2030.899866</v>
      </c>
    </row>
    <row r="15" spans="1:5" ht="18.75" customHeight="1">
      <c r="A15" s="34" t="s">
        <v>544</v>
      </c>
      <c r="B15" s="32" t="s">
        <v>557</v>
      </c>
      <c r="C15" s="26">
        <v>19.783039000000002</v>
      </c>
      <c r="D15" s="30">
        <v>0</v>
      </c>
      <c r="E15" s="26">
        <v>19.783039000000002</v>
      </c>
    </row>
    <row r="16" spans="1:5" ht="18.75" customHeight="1">
      <c r="A16" s="36" t="s">
        <v>545</v>
      </c>
      <c r="B16" s="33" t="s">
        <v>558</v>
      </c>
      <c r="C16" s="26">
        <v>19.783039000000002</v>
      </c>
      <c r="D16" s="30">
        <v>0</v>
      </c>
      <c r="E16" s="26">
        <v>19.783039000000002</v>
      </c>
    </row>
    <row r="17" spans="1:5" ht="18.75" customHeight="1">
      <c r="A17" s="37" t="s">
        <v>546</v>
      </c>
      <c r="B17" s="32" t="s">
        <v>559</v>
      </c>
      <c r="C17" s="26">
        <v>320.51226800000001</v>
      </c>
      <c r="D17" s="30">
        <v>0</v>
      </c>
      <c r="E17" s="26">
        <v>320.51226800000001</v>
      </c>
    </row>
    <row r="18" spans="1:5" ht="18.75" customHeight="1">
      <c r="A18" s="36" t="s">
        <v>547</v>
      </c>
      <c r="B18" s="33" t="s">
        <v>560</v>
      </c>
      <c r="C18" s="26">
        <v>320.51226800000001</v>
      </c>
      <c r="D18" s="30">
        <v>0</v>
      </c>
      <c r="E18" s="26">
        <v>320.51226800000001</v>
      </c>
    </row>
    <row r="19" spans="1:5" ht="18.75" customHeight="1">
      <c r="A19" s="37" t="s">
        <v>548</v>
      </c>
      <c r="B19" s="32" t="s">
        <v>533</v>
      </c>
      <c r="C19" s="26">
        <v>316</v>
      </c>
      <c r="D19" s="30">
        <v>0</v>
      </c>
      <c r="E19" s="26">
        <v>316</v>
      </c>
    </row>
    <row r="20" spans="1:5" ht="18.75" customHeight="1">
      <c r="A20" s="37" t="s">
        <v>549</v>
      </c>
      <c r="B20" s="32" t="s">
        <v>561</v>
      </c>
      <c r="C20" s="26">
        <v>316</v>
      </c>
      <c r="D20" s="30">
        <v>0</v>
      </c>
      <c r="E20" s="26">
        <v>316</v>
      </c>
    </row>
    <row r="21" spans="1:5" ht="18.75" customHeight="1">
      <c r="A21" s="36" t="s">
        <v>550</v>
      </c>
      <c r="B21" s="33" t="s">
        <v>562</v>
      </c>
      <c r="C21" s="26">
        <v>316</v>
      </c>
      <c r="D21" s="30">
        <v>0</v>
      </c>
      <c r="E21" s="26">
        <v>316</v>
      </c>
    </row>
  </sheetData>
  <mergeCells count="6">
    <mergeCell ref="A5:A6"/>
    <mergeCell ref="B5:B6"/>
    <mergeCell ref="A2:E2"/>
    <mergeCell ref="A3:E3"/>
    <mergeCell ref="A4:E4"/>
    <mergeCell ref="C5:E5"/>
  </mergeCells>
  <phoneticPr fontId="9" type="noConversion"/>
  <printOptions horizontalCentered="1"/>
  <pageMargins left="7.8000001609325395E-2" right="7.8000001609325395E-2" top="0.39300000667571999" bottom="7.8000001609325395E-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2022-05-13T09:07:43Z</cp:lastPrinted>
  <dcterms:created xsi:type="dcterms:W3CDTF">2022-04-21T02:18:00Z</dcterms:created>
  <dcterms:modified xsi:type="dcterms:W3CDTF">2023-09-04T08:29:10Z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