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00" firstSheet="4" activeTab="5"/>
  </bookViews>
  <sheets>
    <sheet name="目录" sheetId="15" r:id="rId1"/>
    <sheet name="1一般公共预算收入决算明细表" sheetId="1" r:id="rId2"/>
    <sheet name="2一般公共预算支出决算功能分类明细表" sheetId="2" r:id="rId3"/>
    <sheet name="3一般公共预算支出决算经济分类明细表" sheetId="5" r:id="rId4"/>
    <sheet name="4一般公共预算财政拨款本级支出决算明细表" sheetId="6" r:id="rId5"/>
    <sheet name="5一般公共预算财政拨款本级基本支出决算明细表" sheetId="16" r:id="rId6"/>
    <sheet name="6一般公共预算税收返还和转移支付表" sheetId="17" r:id="rId7"/>
    <sheet name="7地方政府一般债务限额和余额情况表" sheetId="18" r:id="rId8"/>
    <sheet name="8政府性基金预算收入决算明细表" sheetId="7" r:id="rId9"/>
    <sheet name="9政府性基金预算支出决算功能分类明细表" sheetId="8" r:id="rId10"/>
    <sheet name="10本级政府性基金支出表" sheetId="24" r:id="rId11"/>
    <sheet name="11政府性基金转移支付表" sheetId="27" r:id="rId12"/>
    <sheet name="12政府性基金转移支付表（按项目分地区）" sheetId="30" r:id="rId13"/>
    <sheet name="13地方政府专项债务限额和余额情况表" sheetId="10" r:id="rId14"/>
    <sheet name="14国有资本经营预算收入决算明细表" sheetId="11" r:id="rId15"/>
    <sheet name="15国有资本经营预算支出决算明细表" sheetId="12" r:id="rId16"/>
    <sheet name="16本级国有资本经营预算支出表" sheetId="25" r:id="rId17"/>
    <sheet name="17国有资本经营预算对下安排转移支付表" sheetId="26" r:id="rId18"/>
    <sheet name="18社会保险基金预算收入情况表" sheetId="19" r:id="rId19"/>
    <sheet name="19社会保险基金预算支出情况表" sheetId="20" r:id="rId20"/>
    <sheet name="20本级一般公共预算财政拨款“三公”经费支出决算表" sheetId="21" r:id="rId21"/>
    <sheet name="21地方政府债券使用情况表" sheetId="22" r:id="rId22"/>
    <sheet name="22政府债券发行及还本付息情况表" sheetId="23" r:id="rId23"/>
    <sheet name="23地方政府债务限额、余额决算数" sheetId="28" r:id="rId24"/>
  </sheets>
  <externalReferences>
    <externalReference r:id="rId25"/>
  </externalReferences>
  <definedNames>
    <definedName name="_xlnm._FilterDatabase" localSheetId="9" hidden="1">'9政府性基金预算支出决算功能分类明细表'!$A$4:$B$276</definedName>
    <definedName name="_xlnm._FilterDatabase" localSheetId="21" hidden="1">'21地方政府债券使用情况表'!$A$4:$H$26</definedName>
  </definedNames>
  <calcPr calcId="144525" fullPrecision="0"/>
</workbook>
</file>

<file path=xl/sharedStrings.xml><?xml version="1.0" encoding="utf-8"?>
<sst xmlns="http://schemas.openxmlformats.org/spreadsheetml/2006/main" count="4274" uniqueCount="3433">
  <si>
    <t>目录</t>
  </si>
  <si>
    <t>一般公共预算收入决算明细表</t>
  </si>
  <si>
    <t>一般公共预算支出决算功能分类明细表</t>
  </si>
  <si>
    <t>一般公共预算支出决算经济分类明细表</t>
  </si>
  <si>
    <t>一般公共预算财政拨款本级支出决算明细表</t>
  </si>
  <si>
    <t>一般公共预算财政拨款本级基本支出决算明细表</t>
  </si>
  <si>
    <t>一般公共预算税收返还和转移支付表</t>
  </si>
  <si>
    <t>地方政府一般债务限额和余额情况表</t>
  </si>
  <si>
    <t>政府性基金预算收入决算明细表</t>
  </si>
  <si>
    <t>政府性基金预算支出决算功能分类明细表</t>
  </si>
  <si>
    <t>政府性基金预算转移性收支决算录入表</t>
  </si>
  <si>
    <t>本级政府性基金支出表</t>
  </si>
  <si>
    <t>政府性基金转移支付表（按项目分地区）</t>
  </si>
  <si>
    <t>地方政府专项债务限额和余额情况表</t>
  </si>
  <si>
    <t>国有资本经营预算收入决算明细表</t>
  </si>
  <si>
    <t>国有资本经营预算支出决算明细表</t>
  </si>
  <si>
    <t>本级国有资本经营预算支出表</t>
  </si>
  <si>
    <t>国有资本经营预算对下安排转移支付表</t>
  </si>
  <si>
    <t>社会保险基金预算收入情况表</t>
  </si>
  <si>
    <t>社会保险基金预算支出情况表</t>
  </si>
  <si>
    <t>本级一般公共预算财政拨款“三公”经费支出决算</t>
  </si>
  <si>
    <t>地方政府债券使用情况表</t>
  </si>
  <si>
    <t>政府债券发行及还本付息情况表</t>
  </si>
  <si>
    <t>地方政府债务限额、余额决算数</t>
  </si>
  <si>
    <t>2021年度望城区一般公共预算收入决算明细表</t>
  </si>
  <si>
    <t>决算公开01表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</si>
  <si>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</si>
  <si>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</si>
  <si>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</si>
  <si>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</si>
  <si>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</si>
  <si>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</si>
  <si>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</si>
  <si>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</si>
  <si>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</si>
  <si>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</si>
  <si>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</si>
  <si>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</si>
  <si>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</si>
  <si>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</si>
  <si>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</si>
  <si>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</si>
  <si>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</si>
  <si>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</si>
  <si>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</si>
  <si>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</si>
  <si>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</si>
  <si>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</si>
  <si>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</si>
  <si>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</si>
  <si>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</si>
  <si>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</si>
  <si>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</si>
  <si>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</si>
  <si>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</si>
  <si>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</si>
  <si>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</si>
  <si>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</si>
  <si>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</si>
  <si>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</si>
  <si>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</si>
  <si>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</si>
  <si>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</si>
  <si>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</si>
  <si>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</si>
  <si>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</si>
  <si>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</si>
  <si>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</si>
  <si>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</si>
  <si>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</si>
  <si>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</si>
  <si>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</si>
  <si>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</si>
  <si>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</si>
  <si>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</si>
  <si>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</si>
  <si>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</si>
  <si>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</si>
  <si>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</si>
  <si>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</si>
  <si>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</si>
  <si>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</si>
  <si>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</si>
  <si>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</si>
  <si>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</si>
  <si>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</si>
  <si>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</si>
  <si>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</si>
  <si>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</si>
  <si>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</si>
  <si>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</si>
  <si>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</si>
  <si>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</si>
  <si>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</si>
  <si>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</si>
  <si>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</si>
  <si>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</si>
  <si>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</si>
  <si>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</si>
  <si>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</si>
  <si>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</si>
  <si>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</si>
  <si>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</si>
  <si>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</si>
  <si>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</si>
  <si>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</si>
  <si>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</si>
  <si>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</si>
  <si>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</si>
  <si>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</si>
  <si>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</si>
  <si>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</si>
  <si>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</si>
  <si>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</si>
  <si>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</si>
  <si>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</si>
  <si>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</si>
  <si>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</si>
  <si>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</si>
  <si>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</si>
  <si>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</si>
  <si>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</si>
  <si>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</si>
  <si>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</si>
  <si>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</si>
  <si>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</si>
  <si>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</si>
  <si>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</si>
  <si>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</si>
  <si>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</si>
  <si>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</si>
  <si>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</si>
  <si>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</si>
  <si>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</si>
  <si>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</si>
  <si>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</si>
  <si>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</si>
  <si>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</si>
  <si>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</si>
  <si>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</si>
  <si>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</si>
  <si>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</si>
  <si>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</si>
  <si>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</si>
  <si>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</si>
  <si>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</si>
  <si>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</si>
  <si>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</si>
  <si>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</si>
  <si>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</si>
  <si>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</si>
  <si>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</si>
  <si>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</si>
  <si>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</si>
  <si>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</si>
  <si>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</si>
  <si>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</si>
  <si>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</si>
  <si>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</si>
  <si>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</si>
  <si>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</si>
  <si>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</si>
  <si>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</si>
  <si>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</si>
  <si>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</si>
  <si>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</si>
  <si>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</si>
  <si>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</si>
  <si>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</si>
  <si>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</si>
  <si>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</si>
  <si>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</si>
  <si>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</si>
  <si>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</si>
  <si>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</si>
  <si>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</si>
  <si>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</si>
  <si>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</si>
  <si>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</si>
  <si>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</si>
  <si>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</si>
  <si>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</si>
  <si>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</si>
  <si>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</si>
  <si>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</si>
  <si>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</si>
  <si>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</si>
  <si>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</si>
  <si>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</si>
  <si>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</si>
  <si>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</si>
  <si>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</si>
  <si>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</si>
  <si>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</si>
  <si>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</si>
  <si>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</si>
  <si>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</si>
  <si>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</si>
  <si>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</si>
  <si>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</si>
  <si>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</si>
  <si>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</si>
  <si>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</si>
  <si>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</si>
  <si>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</si>
  <si>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</si>
  <si>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</si>
  <si>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</si>
  <si>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</si>
  <si>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</si>
  <si>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</si>
  <si>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</si>
  <si>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</si>
  <si>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</si>
  <si>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</si>
  <si>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</si>
  <si>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</si>
  <si>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</si>
  <si>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</si>
  <si>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</si>
  <si>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</si>
  <si>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</si>
  <si>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</si>
  <si>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</si>
  <si>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</si>
  <si>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</si>
  <si>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</si>
  <si>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</si>
  <si>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</si>
  <si>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</si>
  <si>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</si>
  <si>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</si>
  <si>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</si>
  <si>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</si>
  <si>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</si>
  <si>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</si>
  <si>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</si>
  <si>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</si>
  <si>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</si>
  <si>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</si>
  <si>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</si>
  <si>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</si>
  <si>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</si>
  <si>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</si>
  <si>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</si>
  <si>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</si>
  <si>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</si>
  <si>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</si>
  <si>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</si>
  <si>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</si>
  <si>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</si>
  <si>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</si>
  <si>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</si>
  <si>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</si>
  <si>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</si>
  <si>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</si>
  <si>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</si>
  <si>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</si>
  <si>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</si>
  <si>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</si>
  <si>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</si>
  <si>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</si>
  <si>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</si>
  <si>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</si>
  <si>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</si>
  <si>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</si>
  <si>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</si>
  <si>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</si>
  <si>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</si>
  <si>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</si>
  <si>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</si>
  <si>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</si>
  <si>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</si>
  <si>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</si>
  <si>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</si>
  <si>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</si>
  <si>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</si>
  <si>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</si>
  <si>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</si>
  <si>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</si>
  <si>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</si>
  <si>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</si>
  <si>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</si>
  <si>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</si>
  <si>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</si>
  <si>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</si>
  <si>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</si>
  <si>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</si>
  <si>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</si>
  <si>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</si>
  <si>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</si>
  <si>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</si>
  <si>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</si>
  <si>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</si>
  <si>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</si>
  <si>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</si>
  <si>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</si>
  <si>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</si>
  <si>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</si>
  <si>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</si>
  <si>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</si>
  <si>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</si>
  <si>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</si>
  <si>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</si>
  <si>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</si>
  <si>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</si>
  <si>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</si>
  <si>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</si>
  <si>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</si>
  <si>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</si>
  <si>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</si>
  <si>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</si>
  <si>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</si>
  <si>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</si>
  <si>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</si>
  <si>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</si>
  <si>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</si>
  <si>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</si>
  <si>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</si>
  <si>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</si>
  <si>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</si>
  <si>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</si>
  <si>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</si>
  <si>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</si>
  <si>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</si>
  <si>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</si>
  <si>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</si>
  <si>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</si>
  <si>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</si>
  <si>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</si>
  <si>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</si>
  <si>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</si>
  <si>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</si>
  <si>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</si>
  <si>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</si>
  <si>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</si>
  <si>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</si>
  <si>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</si>
  <si>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</si>
  <si>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</si>
  <si>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</si>
  <si>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</si>
  <si>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</si>
  <si>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</si>
  <si>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</si>
  <si>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</si>
  <si>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</si>
  <si>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</si>
  <si>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</si>
  <si>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</si>
  <si>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</si>
  <si>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</si>
  <si>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</si>
  <si>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</si>
  <si>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</si>
  <si>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</si>
  <si>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</si>
  <si>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</si>
  <si>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</si>
  <si>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</si>
  <si>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</si>
  <si>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</si>
  <si>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</si>
  <si>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</si>
  <si>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</si>
  <si>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</si>
  <si>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</si>
  <si>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</si>
  <si>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</si>
  <si>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</si>
  <si>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</si>
  <si>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</si>
  <si>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</si>
  <si>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</si>
  <si>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</si>
  <si>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</si>
  <si>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</si>
  <si>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</si>
  <si>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</si>
  <si>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</si>
  <si>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</si>
  <si>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</si>
  <si>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</si>
  <si>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</si>
  <si>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</si>
  <si>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</si>
  <si>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</si>
  <si>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</si>
  <si>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</si>
  <si>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</si>
  <si>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</si>
  <si>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</si>
  <si>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</si>
  <si>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</si>
  <si>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</si>
  <si>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</si>
  <si>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</si>
  <si>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</si>
  <si>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</si>
  <si>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</si>
  <si>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</si>
  <si>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</si>
  <si>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</si>
  <si>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</si>
  <si>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</si>
  <si>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</si>
  <si>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</si>
  <si>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</si>
  <si>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</si>
  <si>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</si>
  <si>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</si>
  <si>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</si>
  <si>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</si>
  <si>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</si>
  <si>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</si>
  <si>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</si>
  <si>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</si>
  <si>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</si>
  <si>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</si>
  <si>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</si>
  <si>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</si>
  <si>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</si>
  <si>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</si>
  <si>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</si>
  <si>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</si>
  <si>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</si>
  <si>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</si>
  <si>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</si>
  <si>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</si>
  <si>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</si>
  <si>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</si>
  <si>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</si>
  <si>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</si>
  <si>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</si>
  <si>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</si>
  <si>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</si>
  <si>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</si>
  <si>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</si>
  <si>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</si>
  <si>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</si>
  <si>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</si>
  <si>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</si>
  <si>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</si>
  <si>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</si>
  <si>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</si>
  <si>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</si>
  <si>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</si>
  <si>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</si>
  <si>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</si>
  <si>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</si>
  <si>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</si>
  <si>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</si>
  <si>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</si>
  <si>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</si>
  <si>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</si>
  <si>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</si>
  <si>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</si>
  <si>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</si>
  <si>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</si>
  <si>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</si>
  <si>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</si>
  <si>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</si>
  <si>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</si>
  <si>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</si>
  <si>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</si>
  <si>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</si>
  <si>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</si>
  <si>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</si>
  <si>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</si>
  <si>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</si>
  <si>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</si>
  <si>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</si>
  <si>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</si>
  <si>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</si>
  <si>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</si>
  <si>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</si>
  <si>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</si>
  <si>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</si>
  <si>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</si>
  <si>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</si>
  <si>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</si>
  <si>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</si>
  <si>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</si>
  <si>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</si>
  <si>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</si>
  <si>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</si>
  <si>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</si>
  <si>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</si>
  <si>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</si>
  <si>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</si>
  <si>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</si>
  <si>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</si>
  <si>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</si>
  <si>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</si>
  <si>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</si>
  <si>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</si>
  <si>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</si>
  <si>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</si>
  <si>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</si>
  <si>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</si>
  <si>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</si>
  <si>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</si>
  <si>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</si>
  <si>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</si>
  <si>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</si>
  <si>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</si>
  <si>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</si>
  <si>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</si>
  <si>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</si>
  <si>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</si>
  <si>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</si>
  <si>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</si>
  <si>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</si>
  <si>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</si>
  <si>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</si>
  <si>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</si>
  <si>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</si>
  <si>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</si>
  <si>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</si>
  <si>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</si>
  <si>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</si>
  <si>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</si>
  <si>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</si>
  <si>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</si>
  <si>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</si>
  <si>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</si>
  <si>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</si>
  <si>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</si>
  <si>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</si>
  <si>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</si>
  <si>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</si>
  <si>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</si>
  <si>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</si>
  <si>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</si>
  <si>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</si>
  <si>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</si>
  <si>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</si>
  <si>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</si>
  <si>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</si>
  <si>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</si>
  <si>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</si>
  <si>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</si>
  <si>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</si>
  <si>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</si>
  <si>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</si>
  <si>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</si>
  <si>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</si>
  <si>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</si>
  <si>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</si>
  <si>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</si>
  <si>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</si>
  <si>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</si>
  <si>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</si>
  <si>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</si>
  <si>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</si>
  <si>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</si>
  <si>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</si>
  <si>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</si>
  <si>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</si>
  <si>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</si>
  <si>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</si>
  <si>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</si>
  <si>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</si>
  <si>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</si>
  <si>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</si>
  <si>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</si>
  <si>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</si>
  <si>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</si>
  <si>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</si>
  <si>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</si>
  <si>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</si>
  <si>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</si>
  <si>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</si>
  <si>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</si>
  <si>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</si>
  <si>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</si>
  <si>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</si>
  <si>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</si>
  <si>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</si>
  <si>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</si>
  <si>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</si>
  <si>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</si>
  <si>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</si>
  <si>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</si>
  <si>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</si>
  <si>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</si>
  <si>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</si>
  <si>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</si>
  <si>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</si>
  <si>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</si>
  <si>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</si>
  <si>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</si>
  <si>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</si>
  <si>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</si>
  <si>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</si>
  <si>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</si>
  <si>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</si>
  <si>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</si>
  <si>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</si>
  <si>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</si>
  <si>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</si>
  <si>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</si>
  <si>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</si>
  <si>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</si>
  <si>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</si>
  <si>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</si>
  <si>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</si>
  <si>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</si>
  <si>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</si>
  <si>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</si>
  <si>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</si>
  <si>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</si>
  <si>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</si>
  <si>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</si>
  <si>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</si>
  <si>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</si>
  <si>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</si>
  <si>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</si>
  <si>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</si>
  <si>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</si>
  <si>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</si>
  <si>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</si>
  <si>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</si>
  <si>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</si>
  <si>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</si>
  <si>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</si>
  <si>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</si>
  <si>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</si>
  <si>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</si>
  <si>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</si>
  <si>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</si>
  <si>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</si>
  <si>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</si>
  <si>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</si>
  <si>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</si>
  <si>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</si>
  <si>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</si>
  <si>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</si>
  <si>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</si>
  <si>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</si>
  <si>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</si>
  <si>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</si>
  <si>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</si>
  <si>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</si>
  <si>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</si>
  <si>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</si>
  <si>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</si>
  <si>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</si>
  <si>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</si>
  <si>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</si>
  <si>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</si>
  <si>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</si>
  <si>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</si>
  <si>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</si>
  <si>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</si>
  <si>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</si>
  <si>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</si>
  <si>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</si>
  <si>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</si>
  <si>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</si>
  <si>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</si>
  <si>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</si>
  <si>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</si>
  <si>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</si>
  <si>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</si>
  <si>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</si>
  <si>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</si>
  <si>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</si>
  <si>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</si>
  <si>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</si>
  <si>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</si>
  <si>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</si>
  <si>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</si>
  <si>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</si>
  <si>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</si>
  <si>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</si>
  <si>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</si>
  <si>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</si>
  <si>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</si>
  <si>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</si>
  <si>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</si>
  <si>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</si>
  <si>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</si>
  <si>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</si>
  <si>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</si>
  <si>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2021年度望城区一般公共预算支出决算功能分类明细表</t>
  </si>
  <si>
    <t>决算公开02表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</si>
  <si>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</si>
  <si>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</si>
  <si>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</si>
  <si>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</si>
  <si>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</si>
  <si>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</si>
  <si>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</si>
  <si>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</si>
  <si>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</si>
  <si>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</si>
  <si>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</si>
  <si>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</si>
  <si>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</si>
  <si>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</si>
  <si>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</si>
  <si>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</si>
  <si>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</si>
  <si>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</si>
  <si>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</si>
  <si>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</si>
  <si>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</si>
  <si>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</si>
  <si>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</si>
  <si>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</si>
  <si>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</si>
  <si>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</si>
  <si>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</si>
  <si>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</si>
  <si>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</si>
  <si>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</si>
  <si>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</si>
  <si>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</si>
  <si>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</si>
  <si>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</si>
  <si>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</si>
  <si>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</si>
  <si>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</si>
  <si>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</si>
  <si>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</si>
  <si>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</si>
  <si>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</si>
  <si>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</si>
  <si>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</si>
  <si>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</si>
  <si>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</si>
  <si>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</si>
  <si>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</si>
  <si>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</si>
  <si>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</si>
  <si>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</si>
  <si>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</si>
  <si>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</si>
  <si>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</si>
  <si>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</si>
  <si>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</si>
  <si>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</si>
  <si>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</si>
  <si>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</si>
  <si>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</si>
  <si>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</si>
  <si>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</si>
  <si>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</si>
  <si>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</si>
  <si>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</si>
  <si>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</si>
  <si>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</si>
  <si>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</si>
  <si>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</si>
  <si>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</si>
  <si>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</si>
  <si>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</si>
  <si>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</si>
  <si>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</si>
  <si>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</si>
  <si>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</si>
  <si>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</si>
  <si>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</si>
  <si>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</si>
  <si>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</si>
  <si>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</si>
  <si>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</si>
  <si>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</si>
  <si>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</si>
  <si>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</si>
  <si>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</si>
  <si>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</si>
  <si>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</si>
  <si>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</si>
  <si>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</si>
  <si>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</si>
  <si>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</si>
  <si>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</si>
  <si>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</si>
  <si>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</si>
  <si>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</si>
  <si>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</si>
  <si>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</si>
  <si>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</si>
  <si>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</si>
  <si>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</si>
  <si>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</si>
  <si>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</si>
  <si>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</si>
  <si>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</si>
  <si>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</si>
  <si>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</si>
  <si>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</si>
  <si>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</si>
  <si>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</si>
  <si>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</si>
  <si>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</si>
  <si>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</si>
  <si>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</si>
  <si>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</si>
  <si>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</si>
  <si>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</si>
  <si>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</si>
  <si>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</si>
  <si>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</si>
  <si>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</si>
  <si>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</si>
  <si>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</si>
  <si>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</si>
  <si>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</si>
  <si>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</si>
  <si>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</si>
  <si>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</si>
  <si>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</si>
  <si>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</si>
  <si>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</si>
  <si>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</si>
  <si>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</si>
  <si>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</si>
  <si>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</si>
  <si>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</si>
  <si>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</si>
  <si>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</si>
  <si>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</si>
  <si>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</si>
  <si>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</si>
  <si>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</si>
  <si>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</si>
  <si>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</si>
  <si>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</si>
  <si>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</si>
  <si>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</si>
  <si>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</si>
  <si>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</si>
  <si>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</si>
  <si>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</si>
  <si>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</si>
  <si>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</si>
  <si>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</si>
  <si>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</si>
  <si>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</si>
  <si>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</si>
  <si>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</si>
  <si>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</si>
  <si>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</si>
  <si>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</si>
  <si>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</si>
  <si>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</si>
  <si>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</si>
  <si>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</si>
  <si>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</si>
  <si>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</si>
  <si>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</si>
  <si>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</si>
  <si>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</si>
  <si>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</si>
  <si>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</si>
  <si>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</si>
  <si>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</si>
  <si>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</si>
  <si>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</si>
  <si>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</si>
  <si>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</si>
  <si>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</si>
  <si>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</si>
  <si>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</si>
  <si>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</si>
  <si>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</si>
  <si>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</si>
  <si>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</si>
  <si>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</si>
  <si>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</si>
  <si>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</si>
  <si>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</si>
  <si>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</si>
  <si>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</si>
  <si>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</si>
  <si>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</si>
  <si>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</si>
  <si>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</si>
  <si>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</si>
  <si>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</si>
  <si>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</si>
  <si>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</si>
  <si>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</si>
  <si>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</si>
  <si>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</si>
  <si>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</si>
  <si>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</si>
  <si>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</si>
  <si>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</si>
  <si>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</si>
  <si>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</si>
  <si>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</si>
  <si>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</si>
  <si>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</si>
  <si>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</si>
  <si>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</si>
  <si>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</si>
  <si>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</si>
  <si>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</si>
  <si>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</si>
  <si>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</si>
  <si>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</si>
  <si>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</si>
  <si>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</si>
  <si>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</si>
  <si>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</si>
  <si>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</si>
  <si>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</si>
  <si>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</si>
  <si>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</si>
  <si>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</si>
  <si>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</si>
  <si>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</si>
  <si>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</si>
  <si>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</si>
  <si>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</si>
  <si>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</si>
  <si>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</si>
  <si>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</si>
  <si>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</si>
  <si>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</si>
  <si>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</si>
  <si>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</si>
  <si>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</si>
  <si>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</si>
  <si>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</si>
  <si>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</si>
  <si>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</si>
  <si>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</si>
  <si>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</si>
  <si>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</si>
  <si>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</si>
  <si>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</si>
  <si>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</si>
  <si>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</si>
  <si>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</si>
  <si>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</si>
  <si>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</si>
  <si>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</si>
  <si>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</si>
  <si>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</si>
  <si>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</si>
  <si>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</si>
  <si>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</si>
  <si>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</si>
  <si>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</si>
  <si>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</si>
  <si>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</si>
  <si>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</si>
  <si>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</si>
  <si>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</si>
  <si>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</si>
  <si>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</si>
  <si>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</si>
  <si>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</si>
  <si>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</si>
  <si>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</si>
  <si>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</si>
  <si>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</si>
  <si>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</si>
  <si>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</si>
  <si>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</si>
  <si>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</si>
  <si>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</si>
  <si>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</si>
  <si>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</si>
  <si>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</si>
  <si>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</si>
  <si>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</si>
  <si>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</si>
  <si>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</si>
  <si>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</si>
  <si>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</si>
  <si>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</si>
  <si>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</si>
  <si>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</si>
  <si>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</si>
  <si>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</si>
  <si>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</si>
  <si>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</si>
  <si>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</si>
  <si>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</si>
  <si>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</si>
  <si>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</si>
  <si>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</si>
  <si>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</si>
  <si>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</si>
  <si>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</si>
  <si>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</si>
  <si>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</si>
  <si>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</si>
  <si>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</si>
  <si>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</si>
  <si>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</si>
  <si>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</si>
  <si>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</si>
  <si>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</si>
  <si>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</si>
  <si>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</si>
  <si>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</si>
  <si>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</si>
  <si>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</si>
  <si>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</si>
  <si>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</si>
  <si>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</si>
  <si>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</si>
  <si>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</si>
  <si>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</si>
  <si>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</si>
  <si>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</si>
  <si>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</si>
  <si>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</si>
  <si>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</si>
  <si>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</si>
  <si>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</si>
  <si>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</si>
  <si>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</si>
  <si>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</si>
  <si>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</si>
  <si>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</si>
  <si>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</si>
  <si>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</si>
  <si>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</si>
  <si>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</si>
  <si>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</si>
  <si>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</si>
  <si>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</si>
  <si>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</si>
  <si>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</si>
  <si>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</si>
  <si>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</si>
  <si>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</si>
  <si>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</si>
  <si>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</si>
  <si>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</si>
  <si>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</si>
  <si>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</si>
  <si>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</si>
  <si>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</si>
  <si>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</si>
  <si>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</si>
  <si>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</si>
  <si>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</si>
  <si>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</si>
  <si>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</si>
  <si>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</si>
  <si>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</si>
  <si>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</si>
  <si>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</si>
  <si>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</si>
  <si>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</si>
  <si>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</si>
  <si>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</si>
  <si>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</si>
  <si>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</si>
  <si>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</si>
  <si>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</si>
  <si>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</si>
  <si>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</si>
  <si>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</si>
  <si>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</si>
  <si>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</si>
  <si>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</si>
  <si>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</si>
  <si>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</si>
  <si>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</si>
  <si>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</si>
  <si>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</si>
  <si>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</si>
  <si>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</si>
  <si>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</si>
  <si>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</si>
  <si>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</si>
  <si>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</si>
  <si>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</si>
  <si>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</si>
  <si>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</si>
  <si>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</si>
  <si>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</si>
  <si>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</si>
  <si>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</si>
  <si>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</si>
  <si>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</si>
  <si>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</si>
  <si>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</si>
  <si>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</si>
  <si>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</si>
  <si>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</si>
  <si>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</si>
  <si>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</si>
  <si>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</si>
  <si>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</si>
  <si>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</si>
  <si>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</si>
  <si>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</si>
  <si>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</si>
  <si>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</si>
  <si>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</si>
  <si>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</si>
  <si>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</si>
  <si>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</si>
  <si>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</si>
  <si>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</si>
  <si>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</si>
  <si>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</si>
  <si>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</si>
  <si>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</si>
  <si>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</si>
  <si>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</si>
  <si>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</si>
  <si>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</si>
  <si>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</si>
  <si>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</si>
  <si>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</si>
  <si>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</si>
  <si>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</si>
  <si>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</si>
  <si>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</si>
  <si>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</si>
  <si>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</si>
  <si>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</si>
  <si>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</si>
  <si>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</si>
  <si>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</si>
  <si>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</si>
  <si>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</si>
  <si>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</si>
  <si>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</si>
  <si>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</si>
  <si>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</si>
  <si>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</si>
  <si>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</si>
  <si>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</si>
  <si>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</si>
  <si>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</si>
  <si>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</si>
  <si>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</si>
  <si>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</si>
  <si>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</si>
  <si>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</si>
  <si>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</si>
  <si>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</si>
  <si>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</si>
  <si>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</si>
  <si>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</si>
  <si>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</si>
  <si>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</si>
  <si>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</si>
  <si>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</si>
  <si>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</si>
  <si>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</si>
  <si>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</si>
  <si>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</si>
  <si>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</si>
  <si>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</si>
  <si>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</si>
  <si>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</si>
  <si>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</si>
  <si>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</si>
  <si>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</si>
  <si>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</si>
  <si>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</si>
  <si>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</si>
  <si>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</si>
  <si>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</si>
  <si>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</si>
  <si>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</si>
  <si>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</si>
  <si>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</si>
  <si>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</si>
  <si>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</si>
  <si>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</si>
  <si>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</si>
  <si>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</si>
  <si>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</si>
  <si>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</si>
  <si>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</si>
  <si>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</si>
  <si>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</si>
  <si>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</si>
  <si>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</si>
  <si>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</si>
  <si>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</si>
  <si>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</si>
  <si>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</si>
  <si>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</si>
  <si>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</si>
  <si>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</si>
  <si>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</si>
  <si>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</si>
  <si>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</si>
  <si>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</si>
  <si>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</si>
  <si>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</si>
  <si>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</si>
  <si>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</si>
  <si>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</si>
  <si>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</si>
  <si>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</si>
  <si>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</si>
  <si>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</si>
  <si>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</si>
  <si>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</si>
  <si>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</si>
  <si>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</si>
  <si>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</si>
  <si>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</si>
  <si>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</si>
  <si>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</si>
  <si>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</si>
  <si>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</si>
  <si>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</si>
  <si>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</si>
  <si>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</si>
  <si>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</si>
  <si>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</si>
  <si>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</si>
  <si>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</si>
  <si>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</si>
  <si>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</si>
  <si>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</si>
  <si>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</si>
  <si>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</si>
  <si>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</si>
  <si>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</si>
  <si>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</si>
  <si>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</si>
  <si>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</si>
  <si>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</si>
  <si>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</si>
  <si>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</si>
  <si>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</si>
  <si>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</si>
  <si>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</si>
  <si>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</si>
  <si>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</si>
  <si>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</si>
  <si>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</si>
  <si>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</si>
  <si>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</si>
  <si>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</si>
  <si>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</si>
  <si>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</si>
  <si>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</si>
  <si>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</si>
  <si>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</si>
  <si>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</si>
  <si>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</si>
  <si>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</si>
  <si>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</si>
  <si>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</si>
  <si>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</si>
  <si>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</si>
  <si>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</si>
  <si>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</si>
  <si>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</si>
  <si>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</si>
  <si>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</si>
  <si>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</si>
  <si>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</si>
  <si>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</si>
  <si>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</si>
  <si>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</si>
  <si>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</si>
  <si>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</si>
  <si>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</si>
  <si>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</si>
  <si>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</si>
  <si>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</si>
  <si>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</si>
  <si>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</si>
  <si>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</si>
  <si>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</si>
  <si>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</si>
  <si>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</si>
  <si>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</si>
  <si>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</si>
  <si>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</si>
  <si>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</si>
  <si>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</si>
  <si>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</si>
  <si>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</si>
  <si>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</si>
  <si>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</si>
  <si>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</si>
  <si>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</si>
  <si>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</si>
  <si>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</si>
  <si>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</si>
  <si>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</si>
  <si>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</si>
  <si>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</si>
  <si>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</si>
  <si>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</si>
  <si>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</si>
  <si>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</si>
  <si>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</si>
  <si>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</si>
  <si>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</si>
  <si>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</si>
  <si>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</si>
  <si>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</si>
  <si>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</si>
  <si>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</si>
  <si>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</si>
  <si>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</si>
  <si>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</si>
  <si>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</si>
  <si>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</si>
  <si>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</si>
  <si>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</si>
  <si>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</si>
  <si>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</si>
  <si>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</si>
  <si>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</si>
  <si>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</si>
  <si>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</si>
  <si>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</si>
  <si>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</si>
  <si>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</si>
  <si>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</si>
  <si>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</si>
  <si>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</si>
  <si>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</si>
  <si>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</si>
  <si>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</si>
  <si>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</si>
  <si>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</si>
  <si>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</si>
  <si>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</si>
  <si>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</si>
  <si>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</si>
  <si>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</si>
  <si>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</si>
  <si>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</si>
  <si>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</si>
  <si>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</si>
  <si>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</si>
  <si>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</si>
  <si>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</si>
  <si>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</si>
  <si>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</si>
  <si>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</si>
  <si>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</si>
  <si>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</si>
  <si>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</si>
  <si>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</si>
  <si>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</si>
  <si>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</si>
  <si>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</si>
  <si>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</si>
  <si>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</si>
  <si>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</si>
  <si>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</si>
  <si>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</si>
  <si>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</si>
  <si>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</si>
  <si>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</si>
  <si>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</si>
  <si>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</si>
  <si>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</si>
  <si>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</si>
  <si>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</si>
  <si>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</si>
  <si>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</si>
  <si>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</si>
  <si>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</si>
  <si>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</si>
  <si>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</si>
  <si>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</si>
  <si>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</si>
  <si>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</si>
  <si>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</si>
  <si>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</si>
  <si>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</si>
  <si>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</si>
  <si>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</si>
  <si>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</si>
  <si>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</si>
  <si>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</si>
  <si>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</si>
  <si>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</si>
  <si>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</si>
  <si>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</si>
  <si>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</si>
  <si>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</si>
  <si>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</si>
  <si>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</si>
  <si>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</si>
  <si>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</si>
  <si>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</si>
  <si>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</si>
  <si>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</si>
  <si>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</si>
  <si>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</si>
  <si>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</si>
  <si>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</si>
  <si>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</si>
  <si>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</si>
  <si>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</si>
  <si>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</si>
  <si>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</si>
  <si>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</si>
  <si>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</si>
  <si>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</si>
  <si>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</si>
  <si>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</si>
  <si>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</si>
  <si>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</si>
  <si>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</si>
  <si>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</si>
  <si>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</si>
  <si>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</si>
  <si>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</si>
  <si>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</si>
  <si>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</si>
  <si>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</si>
  <si>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</si>
  <si>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</si>
  <si>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</si>
  <si>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</si>
  <si>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</si>
  <si>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</si>
  <si>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</si>
  <si>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</si>
  <si>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</si>
  <si>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</si>
  <si>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</si>
  <si>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</si>
  <si>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</si>
  <si>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</si>
  <si>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</si>
  <si>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</si>
  <si>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</si>
  <si>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</si>
  <si>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</si>
  <si>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</si>
  <si>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</si>
  <si>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</si>
  <si>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</si>
  <si>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</si>
  <si>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</si>
  <si>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</si>
  <si>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</si>
  <si>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</si>
  <si>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</si>
  <si>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</si>
  <si>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</si>
  <si>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</si>
  <si>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</si>
  <si>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</si>
  <si>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</si>
  <si>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</si>
  <si>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</si>
  <si>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</si>
  <si>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</si>
  <si>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</si>
  <si>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</si>
  <si>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</si>
  <si>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</si>
  <si>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</si>
  <si>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</si>
  <si>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</si>
  <si>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</si>
  <si>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</si>
  <si>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</si>
  <si>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</si>
  <si>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</si>
  <si>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</si>
  <si>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</si>
  <si>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</si>
  <si>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</si>
  <si>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</si>
  <si>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</si>
  <si>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</si>
  <si>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</si>
  <si>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</si>
  <si>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</si>
  <si>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</si>
  <si>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</si>
  <si>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</si>
  <si>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</si>
  <si>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</si>
  <si>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</si>
  <si>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</si>
  <si>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</si>
  <si>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</si>
  <si>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</si>
  <si>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</si>
  <si>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</si>
  <si>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</si>
  <si>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</si>
  <si>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</si>
  <si>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</si>
  <si>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</si>
  <si>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</si>
  <si>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</si>
  <si>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</si>
  <si>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</si>
  <si>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</si>
  <si>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</si>
  <si>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</si>
  <si>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</si>
  <si>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</si>
  <si>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</si>
  <si>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</si>
  <si>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</si>
  <si>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</si>
  <si>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</si>
  <si>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</si>
  <si>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</si>
  <si>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</si>
  <si>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</si>
  <si>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</si>
  <si>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</si>
  <si>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</si>
  <si>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</si>
  <si>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</si>
  <si>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</si>
  <si>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</si>
  <si>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</si>
  <si>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</si>
  <si>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</si>
  <si>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</si>
  <si>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</si>
  <si>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</si>
  <si>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</si>
  <si>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</si>
  <si>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</si>
  <si>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</si>
  <si>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</si>
  <si>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</si>
  <si>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</si>
  <si>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</si>
  <si>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</si>
  <si>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</si>
  <si>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</si>
  <si>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</si>
  <si>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</si>
  <si>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</si>
  <si>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</si>
  <si>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</si>
  <si>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</si>
  <si>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</si>
  <si>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</si>
  <si>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</si>
  <si>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</si>
  <si>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</si>
  <si>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</si>
  <si>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</si>
  <si>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</si>
  <si>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</si>
  <si>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</si>
  <si>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</si>
  <si>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</si>
  <si>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</si>
  <si>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</si>
  <si>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</si>
  <si>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</si>
  <si>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</si>
  <si>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</si>
  <si>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</si>
  <si>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</si>
  <si>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</si>
  <si>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</si>
  <si>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</si>
  <si>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</si>
  <si>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</si>
  <si>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</si>
  <si>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</si>
  <si>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</si>
  <si>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</si>
  <si>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</si>
  <si>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</si>
  <si>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</si>
  <si>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</si>
  <si>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</si>
  <si>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</si>
  <si>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</si>
  <si>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</si>
  <si>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</si>
  <si>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</si>
  <si>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</si>
  <si>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</si>
  <si>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</si>
  <si>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</si>
  <si>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</si>
  <si>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</si>
  <si>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</si>
  <si>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</si>
  <si>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</si>
  <si>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</si>
  <si>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</si>
  <si>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</si>
  <si>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</si>
  <si>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</si>
  <si>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</si>
  <si>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</si>
  <si>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</si>
  <si>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</si>
  <si>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</si>
  <si>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</si>
  <si>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</si>
  <si>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</si>
  <si>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</si>
  <si>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</si>
  <si>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</si>
  <si>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</si>
  <si>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</si>
  <si>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</si>
  <si>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</si>
  <si>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</si>
  <si>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</si>
  <si>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</si>
  <si>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</si>
  <si>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</si>
  <si>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</si>
  <si>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</si>
  <si>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</si>
  <si>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</si>
  <si>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</si>
  <si>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</si>
  <si>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</si>
  <si>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</si>
  <si>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</si>
  <si>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</si>
  <si>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</si>
  <si>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</si>
  <si>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</si>
  <si>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</si>
  <si>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</si>
  <si>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</si>
  <si>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</si>
  <si>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</si>
  <si>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</si>
  <si>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</si>
  <si>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</si>
  <si>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</si>
  <si>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</si>
  <si>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</si>
  <si>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</si>
  <si>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</si>
  <si>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</si>
  <si>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</si>
  <si>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</si>
  <si>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</si>
  <si>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</si>
  <si>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</si>
  <si>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</si>
  <si>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</si>
  <si>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</si>
  <si>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</si>
  <si>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</si>
  <si>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</si>
  <si>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</si>
  <si>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</si>
  <si>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</si>
  <si>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</si>
  <si>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</si>
  <si>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</si>
  <si>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</si>
  <si>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</si>
  <si>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</si>
  <si>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</si>
  <si>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</si>
  <si>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</si>
  <si>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</si>
  <si>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</si>
  <si>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</si>
  <si>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</si>
  <si>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</si>
  <si>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</si>
  <si>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</si>
  <si>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</si>
  <si>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</si>
  <si>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</si>
  <si>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</si>
  <si>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</si>
  <si>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</si>
  <si>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</si>
  <si>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</si>
  <si>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</si>
  <si>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</si>
  <si>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</si>
  <si>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</si>
  <si>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</si>
  <si>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</si>
  <si>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</si>
  <si>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</si>
  <si>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</si>
  <si>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</si>
  <si>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</si>
  <si>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</si>
  <si>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</si>
  <si>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</si>
  <si>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</si>
  <si>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</si>
  <si>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</si>
  <si>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</si>
  <si>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</si>
  <si>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</si>
  <si>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</si>
  <si>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</si>
  <si>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</si>
  <si>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</si>
  <si>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</si>
  <si>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</si>
  <si>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</si>
  <si>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</si>
  <si>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</si>
  <si>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本 年 支 出 合 计</t>
  </si>
  <si>
    <t>2021年度望城区一般公共预算支出决算经济分类明细表</t>
  </si>
  <si>
    <t>决算公开03表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</si>
  <si>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</si>
  <si>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</si>
  <si>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</si>
  <si>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</si>
  <si>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</si>
  <si>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</si>
  <si>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</si>
  <si>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</si>
  <si>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</si>
  <si>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</si>
  <si>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</si>
  <si>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</si>
  <si>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</si>
  <si>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</si>
  <si>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</si>
  <si>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</si>
  <si>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</si>
  <si>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</si>
  <si>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</si>
  <si>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</si>
  <si>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</si>
  <si>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</si>
  <si>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</si>
  <si>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</si>
  <si>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</si>
  <si>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</si>
  <si>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</si>
  <si>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</si>
  <si>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</si>
  <si>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</si>
  <si>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</si>
  <si>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</si>
  <si>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</si>
  <si>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</si>
  <si>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</si>
  <si>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</si>
  <si>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</si>
  <si>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</si>
  <si>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</si>
  <si>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</si>
  <si>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</si>
  <si>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</si>
  <si>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</si>
  <si>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</si>
  <si>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</si>
  <si>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</si>
  <si>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</si>
  <si>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</si>
  <si>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</si>
  <si>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</si>
  <si>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</si>
  <si>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</si>
  <si>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</si>
  <si>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</si>
  <si>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</si>
  <si>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</si>
  <si>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</si>
  <si>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2021年度望城区一般公共预算财政拨款本级支出决算明细表</t>
  </si>
  <si>
    <t>决算公开04表</t>
  </si>
  <si>
    <t>单位：万元</t>
  </si>
  <si>
    <t>项           目</t>
  </si>
  <si>
    <t>合计</t>
  </si>
  <si>
    <t>支出功能分类科目编码</t>
  </si>
  <si>
    <t>科目名称</t>
  </si>
  <si>
    <t>类</t>
  </si>
  <si>
    <t>款</t>
  </si>
  <si>
    <t>项</t>
  </si>
  <si>
    <t>栏次</t>
  </si>
  <si>
    <t>1</t>
  </si>
  <si>
    <t>201</t>
  </si>
  <si>
    <t>20101</t>
  </si>
  <si>
    <t>人大事务</t>
  </si>
  <si>
    <t>2010101</t>
  </si>
  <si>
    <t xml:space="preserve">  行政运行</t>
  </si>
  <si>
    <t>2010102</t>
  </si>
  <si>
    <t xml:space="preserve">  一般行政管理事务</t>
  </si>
  <si>
    <t>2010108</t>
  </si>
  <si>
    <t xml:space="preserve">  代表工作</t>
  </si>
  <si>
    <t>20102</t>
  </si>
  <si>
    <t>政协事务</t>
  </si>
  <si>
    <t>2010201</t>
  </si>
  <si>
    <t>2010202</t>
  </si>
  <si>
    <t>2010203</t>
  </si>
  <si>
    <t xml:space="preserve">  机关服务</t>
  </si>
  <si>
    <t>2010299</t>
  </si>
  <si>
    <t xml:space="preserve">  其他政协事务支出</t>
  </si>
  <si>
    <t>20103</t>
  </si>
  <si>
    <t>政府办公厅（室）及相关机构事务</t>
  </si>
  <si>
    <t>2010301</t>
  </si>
  <si>
    <t>2010302</t>
  </si>
  <si>
    <t>2010305</t>
  </si>
  <si>
    <t xml:space="preserve">  专项业务及机关事务管理</t>
  </si>
  <si>
    <t>2010306</t>
  </si>
  <si>
    <t xml:space="preserve">  政务公开审批</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</si>
  <si>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</si>
  <si>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</si>
  <si>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</si>
  <si>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</si>
  <si>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</si>
  <si>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</si>
  <si>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</si>
  <si>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</si>
  <si>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</si>
  <si>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</si>
  <si>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2010404</t>
  </si>
  <si>
    <t xml:space="preserve">  战略规划与实施</t>
  </si>
  <si>
    <t>2010499</t>
  </si>
  <si>
    <t xml:space="preserve">  其他发展与改革事务支出</t>
  </si>
  <si>
    <t>20105</t>
  </si>
  <si>
    <t>统计信息事务</t>
  </si>
  <si>
    <t>2010501</t>
  </si>
  <si>
    <t>2010502</t>
  </si>
  <si>
    <t>2010506</t>
  </si>
  <si>
    <t xml:space="preserve">  统计管理</t>
  </si>
  <si>
    <t>2010507</t>
  </si>
  <si>
    <t xml:space="preserve">  专项普查活动</t>
  </si>
  <si>
    <t>2010508</t>
  </si>
  <si>
    <t xml:space="preserve">  统计抽样调查</t>
  </si>
  <si>
    <t>2010599</t>
  </si>
  <si>
    <t xml:space="preserve">  其他统计信息事务支出</t>
  </si>
  <si>
    <t>20106</t>
  </si>
  <si>
    <t>财政事务</t>
  </si>
  <si>
    <t>2010601</t>
  </si>
  <si>
    <t>2010602</t>
  </si>
  <si>
    <t>2010605</t>
  </si>
  <si>
    <t xml:space="preserve">  财政国库业务</t>
  </si>
  <si>
    <t>2010607</t>
  </si>
  <si>
    <t xml:space="preserve">  信息化建设</t>
  </si>
  <si>
    <t>2010699</t>
  </si>
  <si>
    <t xml:space="preserve">  其他财政事务支出</t>
  </si>
  <si>
    <t>20108</t>
  </si>
  <si>
    <t>审计事务</t>
  </si>
  <si>
    <t>2010801</t>
  </si>
  <si>
    <t>2010802</t>
  </si>
  <si>
    <t>2010804</t>
  </si>
  <si>
    <t xml:space="preserve">  审计业务</t>
  </si>
  <si>
    <t>2010805</t>
  </si>
  <si>
    <t xml:space="preserve">  审计管理</t>
  </si>
  <si>
    <t>20111</t>
  </si>
  <si>
    <t>纪检监察事务</t>
  </si>
  <si>
    <t>2011101</t>
  </si>
  <si>
    <t>2011102</t>
  </si>
  <si>
    <t>2011105</t>
  </si>
  <si>
    <t xml:space="preserve">  派驻派出机构</t>
  </si>
  <si>
    <t>2011106</t>
  </si>
  <si>
    <t xml:space="preserve">  巡视工作</t>
  </si>
  <si>
    <t>20113</t>
  </si>
  <si>
    <t>商贸事务</t>
  </si>
  <si>
    <t>2011301</t>
  </si>
  <si>
    <t>2011302</t>
  </si>
  <si>
    <t>2011308</t>
  </si>
  <si>
    <t xml:space="preserve">  招商引资</t>
  </si>
  <si>
    <t>2011350</t>
  </si>
  <si>
    <t>2011399</t>
  </si>
  <si>
    <t xml:space="preserve">  其他商贸事务支出</t>
  </si>
  <si>
    <t>20114</t>
  </si>
  <si>
    <t>知识产权事务</t>
  </si>
  <si>
    <t>2011401</t>
  </si>
  <si>
    <t>2011405</t>
  </si>
  <si>
    <t xml:space="preserve">  知识产权战略和规划</t>
  </si>
  <si>
    <t>2011409</t>
  </si>
  <si>
    <t xml:space="preserve">  知识产权宏观管理</t>
  </si>
  <si>
    <t>2011410</t>
  </si>
  <si>
    <t xml:space="preserve">  商标管理</t>
  </si>
  <si>
    <t>2011499</t>
  </si>
  <si>
    <t xml:space="preserve">  其他知识产权事务支出</t>
  </si>
  <si>
    <t>20123</t>
  </si>
  <si>
    <t>民族事务</t>
  </si>
  <si>
    <t>2012304</t>
  </si>
  <si>
    <t xml:space="preserve">  民族工作专项</t>
  </si>
  <si>
    <t>20126</t>
  </si>
  <si>
    <t>档案事务</t>
  </si>
  <si>
    <t>2012601</t>
  </si>
  <si>
    <t>2012602</t>
  </si>
  <si>
    <t>2012604</t>
  </si>
  <si>
    <t xml:space="preserve">  档案馆</t>
  </si>
  <si>
    <t>2012699</t>
  </si>
  <si>
    <t xml:space="preserve">  其他档案事务支出</t>
  </si>
  <si>
    <t>20128</t>
  </si>
  <si>
    <t>民主党派及工商联事务</t>
  </si>
  <si>
    <t>2012801</t>
  </si>
  <si>
    <t>2012802</t>
  </si>
  <si>
    <t>2012899</t>
  </si>
  <si>
    <t xml:space="preserve">  其他民主党派及工商联事务支出</t>
  </si>
  <si>
    <t>20129</t>
  </si>
  <si>
    <t>群众团体事务</t>
  </si>
  <si>
    <t>2012901</t>
  </si>
  <si>
    <t>2012902</t>
  </si>
  <si>
    <t>2012906</t>
  </si>
  <si>
    <t xml:space="preserve">  工会事务</t>
  </si>
  <si>
    <t>2012999</t>
  </si>
  <si>
    <t xml:space="preserve">  其他群众团体事务支出</t>
  </si>
  <si>
    <t>20131</t>
  </si>
  <si>
    <t>党委办公厅（室）及相关机构事务</t>
  </si>
  <si>
    <t>2013101</t>
  </si>
  <si>
    <t>2013102</t>
  </si>
  <si>
    <t>2013103</t>
  </si>
  <si>
    <t>2013105</t>
  </si>
  <si>
    <t xml:space="preserve">  专项业务</t>
  </si>
  <si>
    <t>2013199</t>
  </si>
  <si>
    <t xml:space="preserve">  其他党委办公厅（室）及相关机构事务支出</t>
  </si>
  <si>
    <t>20132</t>
  </si>
  <si>
    <t>组织事务</t>
  </si>
  <si>
    <t>2013201</t>
  </si>
  <si>
    <t>2013202</t>
  </si>
  <si>
    <t>2013299</t>
  </si>
  <si>
    <t xml:space="preserve">  其他组织事务支出</t>
  </si>
  <si>
    <t>20133</t>
  </si>
  <si>
    <t>宣传事务</t>
  </si>
  <si>
    <t>2013301</t>
  </si>
  <si>
    <t>2013302</t>
  </si>
  <si>
    <t>2013399</t>
  </si>
  <si>
    <t xml:space="preserve">  其他宣传事务支出</t>
  </si>
  <si>
    <t>20134</t>
  </si>
  <si>
    <t>统战事务</t>
  </si>
  <si>
    <t>2013401</t>
  </si>
  <si>
    <t>2013402</t>
  </si>
  <si>
    <t>2013404</t>
  </si>
  <si>
    <t xml:space="preserve">  宗教事务</t>
  </si>
  <si>
    <t>2013499</t>
  </si>
  <si>
    <t xml:space="preserve">  其他统战事务支出</t>
  </si>
  <si>
    <t>20136</t>
  </si>
  <si>
    <t>其他共产党事务支出</t>
  </si>
  <si>
    <t>2013601</t>
  </si>
  <si>
    <t>2013602</t>
  </si>
  <si>
    <t>2013699</t>
  </si>
  <si>
    <t xml:space="preserve">  其他共产党事务支出</t>
  </si>
  <si>
    <t>20137</t>
  </si>
  <si>
    <t>网信事务</t>
  </si>
  <si>
    <t>2013701</t>
  </si>
  <si>
    <t>2013702</t>
  </si>
  <si>
    <t>20138</t>
  </si>
  <si>
    <t>市场监督管理事务</t>
  </si>
  <si>
    <t>2013801</t>
  </si>
  <si>
    <t>2013802</t>
  </si>
  <si>
    <t>2013805</t>
  </si>
  <si>
    <t xml:space="preserve">  市场秩序执法</t>
  </si>
  <si>
    <t>2013810</t>
  </si>
  <si>
    <t xml:space="preserve">  质量基础</t>
  </si>
  <si>
    <t>2013812</t>
  </si>
  <si>
    <t xml:space="preserve">  药品事务</t>
  </si>
  <si>
    <t>2013816</t>
  </si>
  <si>
    <t xml:space="preserve">  食品安全监管</t>
  </si>
  <si>
    <t>2013899</t>
  </si>
  <si>
    <t xml:space="preserve">  其他市场监督管理事务</t>
  </si>
  <si>
    <t>20199</t>
  </si>
  <si>
    <t>其他一般公共服务支出</t>
  </si>
  <si>
    <t>2019999</t>
  </si>
  <si>
    <t xml:space="preserve">  其他一般公共服务支出</t>
  </si>
  <si>
    <t>203</t>
  </si>
  <si>
    <t>20306</t>
  </si>
  <si>
    <t>国防动员</t>
  </si>
  <si>
    <t>2030601</t>
  </si>
  <si>
    <t xml:space="preserve">  兵役征集</t>
  </si>
  <si>
    <t>2030603</t>
  </si>
  <si>
    <t xml:space="preserve">  人民防空</t>
  </si>
  <si>
    <t>2030607</t>
  </si>
  <si>
    <t xml:space="preserve">  民兵</t>
  </si>
  <si>
    <t>204</t>
  </si>
  <si>
    <t>20401</t>
  </si>
  <si>
    <t>武装警察部队</t>
  </si>
  <si>
    <t>2040101</t>
  </si>
  <si>
    <t xml:space="preserve">  武装警察部队</t>
  </si>
  <si>
    <t>20402</t>
  </si>
  <si>
    <t>公安</t>
  </si>
  <si>
    <t>2040201</t>
  </si>
  <si>
    <t>2040202</t>
  </si>
  <si>
    <t>2040219</t>
  </si>
  <si>
    <t>2040220</t>
  </si>
  <si>
    <t xml:space="preserve">  执法办案</t>
  </si>
  <si>
    <t>2040299</t>
  </si>
  <si>
    <t xml:space="preserve">  其他公安支出</t>
  </si>
  <si>
    <t>20406</t>
  </si>
  <si>
    <t>司法</t>
  </si>
  <si>
    <t>2040601</t>
  </si>
  <si>
    <t>2040602</t>
  </si>
  <si>
    <t>2040604</t>
  </si>
  <si>
    <t xml:space="preserve">  基层司法业务</t>
  </si>
  <si>
    <t>2040605</t>
  </si>
  <si>
    <t xml:space="preserve">  普法宣传</t>
  </si>
  <si>
    <t>2040607</t>
  </si>
  <si>
    <t xml:space="preserve">  公共法律服务</t>
  </si>
  <si>
    <t>2040610</t>
  </si>
  <si>
    <t xml:space="preserve">  社区矫正</t>
  </si>
  <si>
    <t>2040612</t>
  </si>
  <si>
    <t xml:space="preserve">  法制建设</t>
  </si>
  <si>
    <t>20499</t>
  </si>
  <si>
    <t>其他公共安全支出</t>
  </si>
  <si>
    <t>2049902</t>
  </si>
  <si>
    <t xml:space="preserve">  国家司法救助支出</t>
  </si>
  <si>
    <t>2049999</t>
  </si>
  <si>
    <t xml:space="preserve">  其他公共安全支出</t>
  </si>
  <si>
    <t>205</t>
  </si>
  <si>
    <t>20501</t>
  </si>
  <si>
    <t>教育管理事务</t>
  </si>
  <si>
    <t>2050101</t>
  </si>
  <si>
    <t>2050102</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</si>
  <si>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</si>
  <si>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</si>
  <si>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</si>
  <si>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</si>
  <si>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</si>
  <si>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</si>
  <si>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</si>
  <si>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</si>
  <si>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</si>
  <si>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</si>
  <si>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</si>
  <si>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</si>
  <si>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</si>
  <si>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</si>
  <si>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</si>
  <si>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</si>
  <si>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</si>
  <si>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</si>
  <si>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</si>
  <si>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</si>
  <si>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2050799</t>
  </si>
  <si>
    <t xml:space="preserve">  其他特殊教育支出</t>
  </si>
  <si>
    <t>20508</t>
  </si>
  <si>
    <t>进修及培训</t>
  </si>
  <si>
    <t>2050801</t>
  </si>
  <si>
    <t xml:space="preserve">  教师进修</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</si>
  <si>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</si>
  <si>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</si>
  <si>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</si>
  <si>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</si>
  <si>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</si>
  <si>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</si>
  <si>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</si>
  <si>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</si>
  <si>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</si>
  <si>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</si>
  <si>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</si>
  <si>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20601</t>
  </si>
  <si>
    <t>科学技术管理事务</t>
  </si>
  <si>
    <t>2060101</t>
  </si>
  <si>
    <t>2060102</t>
  </si>
  <si>
    <t>2060199</t>
  </si>
  <si>
    <t xml:space="preserve">  其他科学技术管理事务支出</t>
  </si>
  <si>
    <t>20602</t>
  </si>
  <si>
    <t>基础研究</t>
  </si>
  <si>
    <t>2060203</t>
  </si>
  <si>
    <t xml:space="preserve">  自然科学基金</t>
  </si>
  <si>
    <t>20603</t>
  </si>
  <si>
    <t>应用研究</t>
  </si>
  <si>
    <t>2060399</t>
  </si>
  <si>
    <t xml:space="preserve">  其他应用研究支出</t>
  </si>
  <si>
    <t>20604</t>
  </si>
  <si>
    <t>技术研究与开发</t>
  </si>
  <si>
    <t>2060404</t>
  </si>
  <si>
    <t xml:space="preserve">  科技成果转化与扩散</t>
  </si>
  <si>
    <t>2060499</t>
  </si>
  <si>
    <t xml:space="preserve">  其他技术研究与开发支出</t>
  </si>
  <si>
    <t>20605</t>
  </si>
  <si>
    <t>科技条件与服务</t>
  </si>
  <si>
    <t>2060503</t>
  </si>
  <si>
    <t xml:space="preserve">  科技条件专项</t>
  </si>
  <si>
    <t>2060599</t>
  </si>
  <si>
    <t xml:space="preserve">  其他科技条件与服务支出</t>
  </si>
  <si>
    <t>20606</t>
  </si>
  <si>
    <t>社会科学</t>
  </si>
  <si>
    <t>2060602</t>
  </si>
  <si>
    <t xml:space="preserve">  社会科学研究</t>
  </si>
  <si>
    <t>20607</t>
  </si>
  <si>
    <t>科学技术普及</t>
  </si>
  <si>
    <t>2060702</t>
  </si>
  <si>
    <t xml:space="preserve">  科普活动</t>
  </si>
  <si>
    <t>2060705</t>
  </si>
  <si>
    <t xml:space="preserve">  科技馆站</t>
  </si>
  <si>
    <t>2060799</t>
  </si>
  <si>
    <t xml:space="preserve">  其他科学技术普及支出</t>
  </si>
  <si>
    <t>20699</t>
  </si>
  <si>
    <t>其他科学技术支出</t>
  </si>
  <si>
    <t>2069901</t>
  </si>
  <si>
    <t xml:space="preserve">  科技奖励</t>
  </si>
  <si>
    <t>2069999</t>
  </si>
  <si>
    <t xml:space="preserve">  其他科学技术支出</t>
  </si>
  <si>
    <t>207</t>
  </si>
  <si>
    <t>20701</t>
  </si>
  <si>
    <t>文化和旅游</t>
  </si>
  <si>
    <t>2070101</t>
  </si>
  <si>
    <t>2070102</t>
  </si>
  <si>
    <t>2070104</t>
  </si>
  <si>
    <t xml:space="preserve">  图书馆</t>
  </si>
  <si>
    <t>2070105</t>
  </si>
  <si>
    <t xml:space="preserve">  文化展示及纪念机构</t>
  </si>
  <si>
    <t>2070107</t>
  </si>
  <si>
    <t xml:space="preserve">  艺术表演团体</t>
  </si>
  <si>
    <t>2070108</t>
  </si>
  <si>
    <t xml:space="preserve">  文化活动</t>
  </si>
  <si>
    <t>2070109</t>
  </si>
  <si>
    <t xml:space="preserve">  群众文化</t>
  </si>
  <si>
    <t>2070111</t>
  </si>
  <si>
    <t xml:space="preserve">  文化创作与保护</t>
  </si>
  <si>
    <t>2070112</t>
  </si>
  <si>
    <t xml:space="preserve">  文化和旅游市场管理</t>
  </si>
  <si>
    <t>2070113</t>
  </si>
  <si>
    <t xml:space="preserve">  旅游宣传</t>
  </si>
  <si>
    <t>2070199</t>
  </si>
  <si>
    <t xml:space="preserve">  其他文化和旅游支出</t>
  </si>
  <si>
    <t>20702</t>
  </si>
  <si>
    <t>文物</t>
  </si>
  <si>
    <t>2070204</t>
  </si>
  <si>
    <t xml:space="preserve">  文物保护</t>
  </si>
  <si>
    <t>2070205</t>
  </si>
  <si>
    <t xml:space="preserve">  博物馆</t>
  </si>
  <si>
    <t>2070206</t>
  </si>
  <si>
    <t xml:space="preserve">  历史名城与古迹</t>
  </si>
  <si>
    <t>2070299</t>
  </si>
  <si>
    <t xml:space="preserve">  其他文物支出</t>
  </si>
  <si>
    <t>20703</t>
  </si>
  <si>
    <t>体育</t>
  </si>
  <si>
    <t>2070305</t>
  </si>
  <si>
    <t xml:space="preserve">  体育竞赛</t>
  </si>
  <si>
    <t>2070307</t>
  </si>
  <si>
    <t xml:space="preserve">  体育场馆</t>
  </si>
  <si>
    <t>2070308</t>
  </si>
  <si>
    <t xml:space="preserve">  群众体育</t>
  </si>
  <si>
    <t>2070399</t>
  </si>
  <si>
    <t xml:space="preserve">  其他体育支出</t>
  </si>
  <si>
    <t>20706</t>
  </si>
  <si>
    <t>新闻出版电影</t>
  </si>
  <si>
    <t>2070607</t>
  </si>
  <si>
    <t xml:space="preserve">  电影</t>
  </si>
  <si>
    <t>20708</t>
  </si>
  <si>
    <t>广播电视</t>
  </si>
  <si>
    <t>2070808</t>
  </si>
  <si>
    <t xml:space="preserve">  广播电视事务</t>
  </si>
  <si>
    <t>2070899</t>
  </si>
  <si>
    <t xml:space="preserve">  其他广播电视支出</t>
  </si>
  <si>
    <t>20799</t>
  </si>
  <si>
    <t>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</si>
  <si>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</si>
  <si>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</si>
  <si>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</si>
  <si>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</si>
  <si>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</si>
  <si>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</si>
  <si>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</si>
  <si>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20801</t>
  </si>
  <si>
    <t>人力资源和社会保障管理事务</t>
  </si>
  <si>
    <t>2080101</t>
  </si>
  <si>
    <t>2080102</t>
  </si>
  <si>
    <t>2080108</t>
  </si>
  <si>
    <t>2080109</t>
  </si>
  <si>
    <t xml:space="preserve">  社会保险经办机构</t>
  </si>
  <si>
    <t>2080199</t>
  </si>
  <si>
    <t xml:space="preserve">  其他人力资源和社会保障管理事务支出</t>
  </si>
  <si>
    <t>20802</t>
  </si>
  <si>
    <t>民政管理事务</t>
  </si>
  <si>
    <t>2080201</t>
  </si>
  <si>
    <t>2080202</t>
  </si>
  <si>
    <t>2080206</t>
  </si>
  <si>
    <t xml:space="preserve">  社会组织管理</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</si>
  <si>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</si>
  <si>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</si>
  <si>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</si>
  <si>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</si>
  <si>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</si>
  <si>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</si>
  <si>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</si>
  <si>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</si>
  <si>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</si>
  <si>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</si>
  <si>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</si>
  <si>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</si>
  <si>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</si>
  <si>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</si>
  <si>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</si>
  <si>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</si>
  <si>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</si>
  <si>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其他行政事业单位养老支出</t>
  </si>
  <si>
    <t>20806</t>
  </si>
  <si>
    <t>企业改革补助</t>
  </si>
  <si>
    <t>2080601</t>
  </si>
  <si>
    <t xml:space="preserve">  企业关闭破产补助</t>
  </si>
  <si>
    <t>20807</t>
  </si>
  <si>
    <t>就业补助</t>
  </si>
  <si>
    <t>2080701</t>
  </si>
  <si>
    <t xml:space="preserve">  就业创业服务补贴</t>
  </si>
  <si>
    <t>2080799</t>
  </si>
  <si>
    <t xml:space="preserve">  其他就业补助支出</t>
  </si>
  <si>
    <t>20808</t>
  </si>
  <si>
    <t>抚恤</t>
  </si>
  <si>
    <t>2080801</t>
  </si>
  <si>
    <t xml:space="preserve">  死亡抚恤</t>
  </si>
  <si>
    <t>2080802</t>
  </si>
  <si>
    <t xml:space="preserve">  伤残抚恤</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</si>
  <si>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</si>
  <si>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</si>
  <si>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</si>
  <si>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</si>
  <si>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</si>
  <si>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</si>
  <si>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</si>
  <si>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</si>
  <si>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</si>
  <si>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</si>
  <si>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</si>
  <si>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</si>
  <si>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</si>
  <si>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</si>
  <si>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</si>
  <si>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</si>
  <si>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</si>
  <si>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</si>
  <si>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20810</t>
  </si>
  <si>
    <t>社会福利</t>
  </si>
  <si>
    <t>2081001</t>
  </si>
  <si>
    <t xml:space="preserve">  儿童福利</t>
  </si>
  <si>
    <t>2081002</t>
  </si>
  <si>
    <t xml:space="preserve">  老年福利</t>
  </si>
  <si>
    <t>2081004</t>
  </si>
  <si>
    <t xml:space="preserve">  殡葬</t>
  </si>
  <si>
    <t>2081006</t>
  </si>
  <si>
    <t xml:space="preserve">  养老服务</t>
  </si>
  <si>
    <t>20811</t>
  </si>
  <si>
    <t>残疾人事业</t>
  </si>
  <si>
    <t>2081101</t>
  </si>
  <si>
    <t>2081102</t>
  </si>
  <si>
    <t>2081104</t>
  </si>
  <si>
    <t xml:space="preserve">  残疾人康复</t>
  </si>
  <si>
    <t>2081105</t>
  </si>
  <si>
    <t xml:space="preserve">  残疾人就业和扶贫</t>
  </si>
  <si>
    <t>2081107</t>
  </si>
  <si>
    <t xml:space="preserve">  残疾人生活和护理补贴</t>
  </si>
  <si>
    <t>2081199</t>
  </si>
  <si>
    <t xml:space="preserve">  其他残疾人事业支出</t>
  </si>
  <si>
    <t>20816</t>
  </si>
  <si>
    <t>红十字事业</t>
  </si>
  <si>
    <t>2081601</t>
  </si>
  <si>
    <t>2081602</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</si>
  <si>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</si>
  <si>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</si>
  <si>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</si>
  <si>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</si>
  <si>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</si>
  <si>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</si>
  <si>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</si>
  <si>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</si>
  <si>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</si>
  <si>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</si>
  <si>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</si>
  <si>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</si>
  <si>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</si>
  <si>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</si>
  <si>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</si>
  <si>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</si>
  <si>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</si>
  <si>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</si>
  <si>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</si>
  <si>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</si>
  <si>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</si>
  <si>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</si>
  <si>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20826</t>
  </si>
  <si>
    <t>财政对基本养老保险基金的补助</t>
  </si>
  <si>
    <t>2082602</t>
  </si>
  <si>
    <t xml:space="preserve">  财政对城乡居民基本养老保险基金的补助</t>
  </si>
  <si>
    <t>2082699</t>
  </si>
  <si>
    <t xml:space="preserve">  财政对其他基本养老保险基金的补助</t>
  </si>
  <si>
    <t>20828</t>
  </si>
  <si>
    <t>退役军人管理事务</t>
  </si>
  <si>
    <t>2082801</t>
  </si>
  <si>
    <t>2082802</t>
  </si>
  <si>
    <t>2082804</t>
  </si>
  <si>
    <t xml:space="preserve">  拥军优属</t>
  </si>
  <si>
    <t>2082899</t>
  </si>
  <si>
    <t xml:space="preserve">  其他退役军人事务管理支出</t>
  </si>
  <si>
    <t>20830</t>
  </si>
  <si>
    <t>财政代缴社会保险费支出</t>
  </si>
  <si>
    <t>2083001</t>
  </si>
  <si>
    <t xml:space="preserve">  财政代缴城乡居民基本养老保险费支出</t>
  </si>
  <si>
    <t>20899</t>
  </si>
  <si>
    <t>其他社会保障和就业支出</t>
  </si>
  <si>
    <t>2089999</t>
  </si>
  <si>
    <t xml:space="preserve">  其他社会保障和就业支出</t>
  </si>
  <si>
    <t>210</t>
  </si>
  <si>
    <t>21001</t>
  </si>
  <si>
    <t>卫生健康管理事务</t>
  </si>
  <si>
    <t>2100101</t>
  </si>
  <si>
    <t>2100102</t>
  </si>
  <si>
    <t>2100199</t>
  </si>
  <si>
    <t xml:space="preserve">  其他卫生健康管理事务支出</t>
  </si>
  <si>
    <t>21002</t>
  </si>
  <si>
    <t>公立医院</t>
  </si>
  <si>
    <t>2100201</t>
  </si>
  <si>
    <t xml:space="preserve">  综合医院</t>
  </si>
  <si>
    <t>2100205</t>
  </si>
  <si>
    <t xml:space="preserve">  精神病医院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</si>
  <si>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</si>
  <si>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</si>
  <si>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</si>
  <si>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</si>
  <si>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</si>
  <si>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</si>
  <si>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</si>
  <si>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</si>
  <si>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</si>
  <si>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</si>
  <si>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</si>
  <si>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</si>
  <si>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</si>
  <si>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</si>
  <si>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</si>
  <si>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</si>
  <si>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</si>
  <si>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</si>
  <si>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2100404</t>
  </si>
  <si>
    <t xml:space="preserve">  精神卫生机构</t>
  </si>
  <si>
    <t>2100406</t>
  </si>
  <si>
    <t xml:space="preserve">  采供血机构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</si>
  <si>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</si>
  <si>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</si>
  <si>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</si>
  <si>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</si>
  <si>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</si>
  <si>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</si>
  <si>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</si>
  <si>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</si>
  <si>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</si>
  <si>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</si>
  <si>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</si>
  <si>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</si>
  <si>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</si>
  <si>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</si>
  <si>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</si>
  <si>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</si>
  <si>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</si>
  <si>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</si>
  <si>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</si>
  <si>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</si>
  <si>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</si>
  <si>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</si>
  <si>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</si>
  <si>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</si>
  <si>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</si>
  <si>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</si>
  <si>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</si>
  <si>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</si>
  <si>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</si>
  <si>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财政对基本医疗保险基金的补助</t>
  </si>
  <si>
    <t>2101202</t>
  </si>
  <si>
    <t xml:space="preserve">  财政对城乡居民基本医疗保险基金的补助</t>
  </si>
  <si>
    <t>21013</t>
  </si>
  <si>
    <t>医疗救助</t>
  </si>
  <si>
    <t>2101301</t>
  </si>
  <si>
    <t xml:space="preserve">  城乡医疗救助</t>
  </si>
  <si>
    <t>2101399</t>
  </si>
  <si>
    <t xml:space="preserve">  其他医疗救助支出</t>
  </si>
  <si>
    <t>21014</t>
  </si>
  <si>
    <t>优抚对象医疗</t>
  </si>
  <si>
    <t>2101401</t>
  </si>
  <si>
    <t xml:space="preserve">  优抚对象医疗补助</t>
  </si>
  <si>
    <t>21015</t>
  </si>
  <si>
    <t>医疗保障管理事务</t>
  </si>
  <si>
    <t>2101501</t>
  </si>
  <si>
    <t>2101502</t>
  </si>
  <si>
    <t>2101504</t>
  </si>
  <si>
    <t>2101505</t>
  </si>
  <si>
    <t xml:space="preserve">  医疗保障政策管理</t>
  </si>
  <si>
    <t>2101506</t>
  </si>
  <si>
    <t xml:space="preserve">  医疗保障经办事务</t>
  </si>
  <si>
    <t>2101599</t>
  </si>
  <si>
    <t xml:space="preserve">  其他医疗保障管理事务支出</t>
  </si>
  <si>
    <t>21016</t>
  </si>
  <si>
    <t>老龄卫生健康事务</t>
  </si>
  <si>
    <t>2101601</t>
  </si>
  <si>
    <t xml:space="preserve">  老龄卫生健康事务</t>
  </si>
  <si>
    <t>21099</t>
  </si>
  <si>
    <t>其他卫生健康支出</t>
  </si>
  <si>
    <t>2109999</t>
  </si>
  <si>
    <t xml:space="preserve">  其他卫生健康支出</t>
  </si>
  <si>
    <t>211</t>
  </si>
  <si>
    <t>21101</t>
  </si>
  <si>
    <t>环境保护管理事务</t>
  </si>
  <si>
    <t>2110104</t>
  </si>
  <si>
    <t xml:space="preserve">  生态环境保护宣传</t>
  </si>
  <si>
    <t>21103</t>
  </si>
  <si>
    <t>污染防治</t>
  </si>
  <si>
    <t>2110301</t>
  </si>
  <si>
    <t xml:space="preserve">  大气</t>
  </si>
  <si>
    <t>2110302</t>
  </si>
  <si>
    <t xml:space="preserve">  水体</t>
  </si>
  <si>
    <t>2110399</t>
  </si>
  <si>
    <t xml:space="preserve">  其他污染防治支出</t>
  </si>
  <si>
    <t>21104</t>
  </si>
  <si>
    <t>自然生态保护</t>
  </si>
  <si>
    <t>2110401</t>
  </si>
  <si>
    <t xml:space="preserve">  生态保护</t>
  </si>
  <si>
    <t>2110402</t>
  </si>
  <si>
    <t xml:space="preserve">  农村环境保护</t>
  </si>
  <si>
    <t>2110499</t>
  </si>
  <si>
    <t xml:space="preserve">  其他自然生态保护支出</t>
  </si>
  <si>
    <t>21105</t>
  </si>
  <si>
    <t>天然林保护</t>
  </si>
  <si>
    <t>2110501</t>
  </si>
  <si>
    <t xml:space="preserve">  森林管护</t>
  </si>
  <si>
    <t>21106</t>
  </si>
  <si>
    <t>退耕还林还草</t>
  </si>
  <si>
    <t>2110699</t>
  </si>
  <si>
    <t xml:space="preserve">  其他退耕还林还草支出</t>
  </si>
  <si>
    <t>21110</t>
  </si>
  <si>
    <t>能源节约利用</t>
  </si>
  <si>
    <t>2111001</t>
  </si>
  <si>
    <t xml:space="preserve">  能源节约利用</t>
  </si>
  <si>
    <t>21111</t>
  </si>
  <si>
    <t>污染减排</t>
  </si>
  <si>
    <t>2111199</t>
  </si>
  <si>
    <t xml:space="preserve">  其他污染减排支出</t>
  </si>
  <si>
    <t>21114</t>
  </si>
  <si>
    <t>能源管理事务</t>
  </si>
  <si>
    <t>2111499</t>
  </si>
  <si>
    <t xml:space="preserve">  其他能源管理事务支出</t>
  </si>
  <si>
    <t>21199</t>
  </si>
  <si>
    <t>其他节能环保支出</t>
  </si>
  <si>
    <t>2119999</t>
  </si>
  <si>
    <t xml:space="preserve">  其他节能环保支出</t>
  </si>
  <si>
    <t>212</t>
  </si>
  <si>
    <t>21201</t>
  </si>
  <si>
    <t>城乡社区管理事务</t>
  </si>
  <si>
    <t>2120101</t>
  </si>
  <si>
    <t>2120102</t>
  </si>
  <si>
    <t>2120104</t>
  </si>
  <si>
    <t xml:space="preserve">  城管执法</t>
  </si>
  <si>
    <t>2120107</t>
  </si>
  <si>
    <t xml:space="preserve">  市政公用行业市场监管</t>
  </si>
  <si>
    <t>2120109</t>
  </si>
  <si>
    <t xml:space="preserve">  住宅建设与房地产市场监管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</si>
  <si>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</si>
  <si>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</si>
  <si>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</si>
  <si>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</si>
  <si>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</si>
  <si>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</si>
  <si>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</si>
  <si>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</si>
  <si>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</si>
  <si>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</si>
  <si>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</si>
  <si>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</si>
  <si>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</si>
  <si>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</si>
  <si>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</si>
  <si>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</si>
  <si>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</si>
  <si>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</si>
  <si>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</si>
  <si>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</si>
  <si>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21299</t>
  </si>
  <si>
    <t>其他城乡社区支出</t>
  </si>
  <si>
    <t>2129999</t>
  </si>
  <si>
    <t xml:space="preserve">  其他城乡社区支出</t>
  </si>
  <si>
    <t>213</t>
  </si>
  <si>
    <t>21301</t>
  </si>
  <si>
    <t>农业农村</t>
  </si>
  <si>
    <t>2130101</t>
  </si>
  <si>
    <t>2130102</t>
  </si>
  <si>
    <t>2130104</t>
  </si>
  <si>
    <t>2130106</t>
  </si>
  <si>
    <t xml:space="preserve">  科技转化与推广服务</t>
  </si>
  <si>
    <t>2130108</t>
  </si>
  <si>
    <t xml:space="preserve">  病虫害控制</t>
  </si>
  <si>
    <t>2130109</t>
  </si>
  <si>
    <t xml:space="preserve">  农产品质量安全</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</si>
  <si>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</si>
  <si>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</si>
  <si>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</si>
  <si>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</si>
  <si>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</si>
  <si>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</si>
  <si>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</si>
  <si>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</si>
  <si>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</si>
  <si>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</si>
  <si>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</si>
  <si>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</si>
  <si>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</si>
  <si>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</si>
  <si>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</si>
  <si>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</si>
  <si>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</si>
  <si>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</si>
  <si>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</si>
  <si>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</si>
  <si>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</si>
  <si>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</si>
  <si>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</si>
  <si>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</si>
  <si>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</si>
  <si>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</si>
  <si>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</si>
  <si>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林业和草原</t>
  </si>
  <si>
    <t>2130207</t>
  </si>
  <si>
    <t xml:space="preserve">  森林资源管理</t>
  </si>
  <si>
    <t>2130209</t>
  </si>
  <si>
    <t xml:space="preserve">  森林生态效益补偿</t>
  </si>
  <si>
    <t>2130211</t>
  </si>
  <si>
    <t xml:space="preserve">  动植物保护</t>
  </si>
  <si>
    <t>2130221</t>
  </si>
  <si>
    <t xml:space="preserve">  产业化管理</t>
  </si>
  <si>
    <t>2130234</t>
  </si>
  <si>
    <t xml:space="preserve">  林业草原防灾减灾</t>
  </si>
  <si>
    <t>2130299</t>
  </si>
  <si>
    <t xml:space="preserve">  其他林业和草原支出</t>
  </si>
  <si>
    <t>21303</t>
  </si>
  <si>
    <t>水利</t>
  </si>
  <si>
    <t>2130301</t>
  </si>
  <si>
    <t>2130302</t>
  </si>
  <si>
    <t>2130304</t>
  </si>
  <si>
    <t xml:space="preserve">  水利行业业务管理</t>
  </si>
  <si>
    <t>2130305</t>
  </si>
  <si>
    <t xml:space="preserve">  水利工程建设</t>
  </si>
  <si>
    <t>2130306</t>
  </si>
  <si>
    <t xml:space="preserve">  水利工程运行与维护</t>
  </si>
  <si>
    <t>2130308</t>
  </si>
  <si>
    <t xml:space="preserve">  水利前期工作</t>
  </si>
  <si>
    <t>2130310</t>
  </si>
  <si>
    <t xml:space="preserve">  水土保持</t>
  </si>
  <si>
    <t>2130311</t>
  </si>
  <si>
    <t xml:space="preserve">  水资源节约管理与保护</t>
  </si>
  <si>
    <t>2130314</t>
  </si>
  <si>
    <t xml:space="preserve">  防汛</t>
  </si>
  <si>
    <t>2130316</t>
  </si>
  <si>
    <t xml:space="preserve">  农村水利</t>
  </si>
  <si>
    <t>2130321</t>
  </si>
  <si>
    <t xml:space="preserve">  大中型水库移民后期扶持专项支出</t>
  </si>
  <si>
    <t>2130335</t>
  </si>
  <si>
    <t xml:space="preserve">  农村人畜饮水</t>
  </si>
  <si>
    <t>2130399</t>
  </si>
  <si>
    <t xml:space="preserve">  其他水利支出</t>
  </si>
  <si>
    <t>21305</t>
  </si>
  <si>
    <t>扶贫</t>
  </si>
  <si>
    <t>2130502</t>
  </si>
  <si>
    <t>2130504</t>
  </si>
  <si>
    <t xml:space="preserve">  农村基础设施建设</t>
  </si>
  <si>
    <t>2130505</t>
  </si>
  <si>
    <t xml:space="preserve">  生产发展</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</si>
  <si>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</si>
  <si>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</si>
  <si>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</si>
  <si>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</si>
  <si>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</si>
  <si>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</si>
  <si>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</si>
  <si>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</si>
  <si>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</si>
  <si>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</si>
  <si>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</si>
  <si>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</si>
  <si>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</si>
  <si>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</si>
  <si>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</si>
  <si>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普惠金融发展支出</t>
  </si>
  <si>
    <t>2130804</t>
  </si>
  <si>
    <t xml:space="preserve">  创业担保贷款贴息</t>
  </si>
  <si>
    <t>21309</t>
  </si>
  <si>
    <t>目标价格补贴</t>
  </si>
  <si>
    <t>2130999</t>
  </si>
  <si>
    <t xml:space="preserve">  其他目标价格补贴</t>
  </si>
  <si>
    <t>21399</t>
  </si>
  <si>
    <t>其他农林水支出</t>
  </si>
  <si>
    <t>2139999</t>
  </si>
  <si>
    <t xml:space="preserve">  其他农林水支出</t>
  </si>
  <si>
    <t>214</t>
  </si>
  <si>
    <t>21401</t>
  </si>
  <si>
    <t>公路水路运输</t>
  </si>
  <si>
    <t>2140101</t>
  </si>
  <si>
    <t>2140102</t>
  </si>
  <si>
    <t>2140104</t>
  </si>
  <si>
    <t xml:space="preserve">  公路建设</t>
  </si>
  <si>
    <t>2140106</t>
  </si>
  <si>
    <t xml:space="preserve">  公路养护</t>
  </si>
  <si>
    <t>2140112</t>
  </si>
  <si>
    <t xml:space="preserve">  公路运输管理</t>
  </si>
  <si>
    <t>2140199</t>
  </si>
  <si>
    <t xml:space="preserve">  其他公路水路运输支出</t>
  </si>
  <si>
    <t>21402</t>
  </si>
  <si>
    <t>铁路运输</t>
  </si>
  <si>
    <t>2140206</t>
  </si>
  <si>
    <t xml:space="preserve">  铁路安全</t>
  </si>
  <si>
    <t>2140299</t>
  </si>
  <si>
    <t xml:space="preserve">  其他铁路运输支出</t>
  </si>
  <si>
    <t>21404</t>
  </si>
  <si>
    <t>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</si>
  <si>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</si>
  <si>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</si>
  <si>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</si>
  <si>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</si>
  <si>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</si>
  <si>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</si>
  <si>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</si>
  <si>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</si>
  <si>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21406</t>
  </si>
  <si>
    <t>车辆购置税支出</t>
  </si>
  <si>
    <t>2140601</t>
  </si>
  <si>
    <t xml:space="preserve">  车辆购置税用于公路等基础设施建设支出</t>
  </si>
  <si>
    <t>21499</t>
  </si>
  <si>
    <t>其他交通运输支出</t>
  </si>
  <si>
    <t>2149901</t>
  </si>
  <si>
    <t xml:space="preserve">  公共交通运营补助</t>
  </si>
  <si>
    <t>2149999</t>
  </si>
  <si>
    <t xml:space="preserve">  其他交通运输支出</t>
  </si>
  <si>
    <t>215</t>
  </si>
  <si>
    <t>21502</t>
  </si>
  <si>
    <t>制造业</t>
  </si>
  <si>
    <t>2150201</t>
  </si>
  <si>
    <t>2150202</t>
  </si>
  <si>
    <t>2150299</t>
  </si>
  <si>
    <t xml:space="preserve">  其他制造业支出</t>
  </si>
  <si>
    <t>21505</t>
  </si>
  <si>
    <t>工业和信息产业监管</t>
  </si>
  <si>
    <t>2150501</t>
  </si>
  <si>
    <t>2150502</t>
  </si>
  <si>
    <t>2150599</t>
  </si>
  <si>
    <t xml:space="preserve">  其他工业和信息产业监管支出</t>
  </si>
  <si>
    <t>21507</t>
  </si>
  <si>
    <t>国有资产监管</t>
  </si>
  <si>
    <t>2150799</t>
  </si>
  <si>
    <t xml:space="preserve">  其他国有资产监管支出</t>
  </si>
  <si>
    <t>21508</t>
  </si>
  <si>
    <t>支持中小企业发展和管理支出</t>
  </si>
  <si>
    <t>2150805</t>
  </si>
  <si>
    <t xml:space="preserve">  中小企业发展专项</t>
  </si>
  <si>
    <t>21599</t>
  </si>
  <si>
    <t>其他资源勘探工业信息等支出</t>
  </si>
  <si>
    <t>2159999</t>
  </si>
  <si>
    <t xml:space="preserve">  其他资源勘探工业信息等支出</t>
  </si>
  <si>
    <t>216</t>
  </si>
  <si>
    <t>21602</t>
  </si>
  <si>
    <t>商业流通事务</t>
  </si>
  <si>
    <t>2160201</t>
  </si>
  <si>
    <t>2160202</t>
  </si>
  <si>
    <t>2160299</t>
  </si>
  <si>
    <t xml:space="preserve">  其他商业流通事务支出</t>
  </si>
  <si>
    <t>21606</t>
  </si>
  <si>
    <t>涉外发展服务支出</t>
  </si>
  <si>
    <t>2160602</t>
  </si>
  <si>
    <t>2160699</t>
  </si>
  <si>
    <t xml:space="preserve">  其他涉外发展服务支出</t>
  </si>
  <si>
    <t>21699</t>
  </si>
  <si>
    <t>其他商业服务业等支出</t>
  </si>
  <si>
    <t>2169999</t>
  </si>
  <si>
    <t xml:space="preserve">  其他商业服务业等支出</t>
  </si>
  <si>
    <t>217</t>
  </si>
  <si>
    <t>21701</t>
  </si>
  <si>
    <t>金融部门行政支出</t>
  </si>
  <si>
    <t>2170101</t>
  </si>
  <si>
    <t>2170102</t>
  </si>
  <si>
    <t>21702</t>
  </si>
  <si>
    <t>金融部门监管支出</t>
  </si>
  <si>
    <t>2170299</t>
  </si>
  <si>
    <t xml:space="preserve">  金融部门其他监管支出</t>
  </si>
  <si>
    <t>21703</t>
  </si>
  <si>
    <t>金融发展支出</t>
  </si>
  <si>
    <t>2170399</t>
  </si>
  <si>
    <t xml:space="preserve">  其他金融发展支出</t>
  </si>
  <si>
    <t>220</t>
  </si>
  <si>
    <t>22001</t>
  </si>
  <si>
    <t>自然资源事务</t>
  </si>
  <si>
    <t>2200101</t>
  </si>
  <si>
    <t>2200102</t>
  </si>
  <si>
    <t>2200104</t>
  </si>
  <si>
    <t xml:space="preserve">  自然资源规划及管理</t>
  </si>
  <si>
    <t>2200199</t>
  </si>
  <si>
    <t xml:space="preserve">  其他自然资源事务支出</t>
  </si>
  <si>
    <t>221</t>
  </si>
  <si>
    <t>22101</t>
  </si>
  <si>
    <t>保障性安居工程支出</t>
  </si>
  <si>
    <t>2210101</t>
  </si>
  <si>
    <t xml:space="preserve">  廉租住房</t>
  </si>
  <si>
    <t>2210103</t>
  </si>
  <si>
    <t xml:space="preserve">  棚户区改造</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</si>
  <si>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</si>
  <si>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</si>
  <si>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</si>
  <si>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</si>
  <si>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</si>
  <si>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</si>
  <si>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</si>
  <si>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</si>
  <si>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</si>
  <si>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</si>
  <si>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</si>
  <si>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</si>
  <si>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</si>
  <si>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住房改革支出</t>
  </si>
  <si>
    <t>2210201</t>
  </si>
  <si>
    <t>22103</t>
  </si>
  <si>
    <t>城乡社区住宅</t>
  </si>
  <si>
    <t>2210399</t>
  </si>
  <si>
    <t xml:space="preserve">  其他城乡社区住宅支出</t>
  </si>
  <si>
    <t>222</t>
  </si>
  <si>
    <t>22201</t>
  </si>
  <si>
    <t>粮油物资事务</t>
  </si>
  <si>
    <t>2220101</t>
  </si>
  <si>
    <t>2220102</t>
  </si>
  <si>
    <t>2220115</t>
  </si>
  <si>
    <t xml:space="preserve">  粮食风险基金</t>
  </si>
  <si>
    <t>2220150</t>
  </si>
  <si>
    <t>2220199</t>
  </si>
  <si>
    <t xml:space="preserve">  其他粮油物资事务支出</t>
  </si>
  <si>
    <t>224</t>
  </si>
  <si>
    <t>22401</t>
  </si>
  <si>
    <t>应急管理事务</t>
  </si>
  <si>
    <t>2240101</t>
  </si>
  <si>
    <t>2240102</t>
  </si>
  <si>
    <t>2240104</t>
  </si>
  <si>
    <t xml:space="preserve">  灾害风险防治</t>
  </si>
  <si>
    <t>2240106</t>
  </si>
  <si>
    <t xml:space="preserve">  安全监管</t>
  </si>
  <si>
    <t>2240108</t>
  </si>
  <si>
    <t xml:space="preserve">  应急救援</t>
  </si>
  <si>
    <t>2240109</t>
  </si>
  <si>
    <t xml:space="preserve">  应急管理</t>
  </si>
  <si>
    <t>2240199</t>
  </si>
  <si>
    <t xml:space="preserve">  其他应急管理支出</t>
  </si>
  <si>
    <t>22402</t>
  </si>
  <si>
    <t>消防事务</t>
  </si>
  <si>
    <t>2240204</t>
  </si>
  <si>
    <t xml:space="preserve">  消防应急救援</t>
  </si>
  <si>
    <t>2240299</t>
  </si>
  <si>
    <t xml:space="preserve">  其他消防事务支出</t>
  </si>
  <si>
    <t>22405</t>
  </si>
  <si>
    <t>地震事务</t>
  </si>
  <si>
    <t>2240502</t>
  </si>
  <si>
    <t>22406</t>
  </si>
  <si>
    <t>自然灾害防治</t>
  </si>
  <si>
    <t>2240601</t>
  </si>
  <si>
    <t xml:space="preserve">  地质灾害防治</t>
  </si>
  <si>
    <t>22407</t>
  </si>
  <si>
    <t>自然灾害救灾及恢复重建支出</t>
  </si>
  <si>
    <t>2240703</t>
  </si>
  <si>
    <t xml:space="preserve">  自然灾害救灾补助</t>
  </si>
  <si>
    <t>2240799</t>
  </si>
  <si>
    <t xml:space="preserve">  其他自然灾害救灾及恢复重建支出</t>
  </si>
  <si>
    <t>22499</t>
  </si>
  <si>
    <t>其他灾害防治及应急管理支出</t>
  </si>
  <si>
    <t>2249999</t>
  </si>
  <si>
    <t xml:space="preserve">  其他灾害防治及应急管理支出</t>
  </si>
  <si>
    <t>2021年度望城区一般公共预算财政拨款本级基本支出决算明细表</t>
  </si>
  <si>
    <t>决算公开05表</t>
  </si>
  <si>
    <t>政府经济科目代码</t>
  </si>
  <si>
    <t>政府经济科目名称</t>
  </si>
  <si>
    <t>一般公共预算支出</t>
  </si>
  <si>
    <t>2021年度望城区一般公共预算转移性和债务相关收支决算明细表</t>
  </si>
  <si>
    <t>决算公开6表</t>
  </si>
  <si>
    <t>一、返还性收入</t>
  </si>
  <si>
    <t xml:space="preserve">    其他一般性转移支付收入</t>
  </si>
  <si>
    <t xml:space="preserve">    所得税基数返还收入</t>
  </si>
  <si>
    <t>三、专项转移支付收入</t>
  </si>
  <si>
    <t xml:space="preserve">    成品油税费改革税收返还收入</t>
  </si>
  <si>
    <t xml:space="preserve">    一般公共服务</t>
  </si>
  <si>
    <t xml:space="preserve">    增值税税收返还收入</t>
  </si>
  <si>
    <t xml:space="preserve">    外交</t>
  </si>
  <si>
    <t xml:space="preserve">    消费税税收返还收入</t>
  </si>
  <si>
    <t xml:space="preserve">    国防</t>
  </si>
  <si>
    <t xml:space="preserve">    增值税“五五分享”税收返还收入</t>
  </si>
  <si>
    <t xml:space="preserve">    公共安全</t>
  </si>
  <si>
    <t xml:space="preserve">    其他返还性收入</t>
  </si>
  <si>
    <t xml:space="preserve">    教育</t>
  </si>
  <si>
    <t>二、一般性转移支付收入</t>
  </si>
  <si>
    <t xml:space="preserve">    科学技术</t>
  </si>
  <si>
    <t xml:space="preserve">    体制补助收入</t>
  </si>
  <si>
    <t xml:space="preserve">    文化旅游体育与传媒</t>
  </si>
  <si>
    <t xml:space="preserve">    均衡性转移支付收入</t>
  </si>
  <si>
    <t xml:space="preserve">    社会保障和就业</t>
  </si>
  <si>
    <t xml:space="preserve">    县级基本财力保障机制奖补资金收入</t>
  </si>
  <si>
    <t xml:space="preserve">    卫生健康</t>
  </si>
  <si>
    <t xml:space="preserve">    结算补助收入</t>
  </si>
  <si>
    <t xml:space="preserve">    节能环保</t>
  </si>
  <si>
    <t xml:space="preserve">    资源枯竭型城市转移支付补助收入</t>
  </si>
  <si>
    <t xml:space="preserve">    城乡社区</t>
  </si>
  <si>
    <t xml:space="preserve">    企业事业单位划转补助收入</t>
  </si>
  <si>
    <t xml:space="preserve">    农林水</t>
  </si>
  <si>
    <t xml:space="preserve">    产粮(油)大县奖励资金收入</t>
  </si>
  <si>
    <t xml:space="preserve">    交通运输</t>
  </si>
  <si>
    <t xml:space="preserve">    重点生态功能区转移支付收入</t>
  </si>
  <si>
    <t xml:space="preserve">    资源勘探工业信息等</t>
  </si>
  <si>
    <t xml:space="preserve">    固定数额补助收入</t>
  </si>
  <si>
    <t xml:space="preserve">    商业服务业等</t>
  </si>
  <si>
    <t xml:space="preserve">    革命老区转移支付收入</t>
  </si>
  <si>
    <t xml:space="preserve">    金融</t>
  </si>
  <si>
    <t xml:space="preserve">    民族地区转移支付收入</t>
  </si>
  <si>
    <t xml:space="preserve">    自然资源海洋气象等</t>
  </si>
  <si>
    <t xml:space="preserve">    边境地区转移支付收入</t>
  </si>
  <si>
    <t xml:space="preserve">    住房保障</t>
  </si>
  <si>
    <t xml:space="preserve">    贫困地区转移支付收入</t>
  </si>
  <si>
    <t xml:space="preserve">    粮油物资储备</t>
  </si>
  <si>
    <t xml:space="preserve">    一般公共服务共同财政事权转移支付收入  </t>
  </si>
  <si>
    <t xml:space="preserve">    灾害防治及应急管理</t>
  </si>
  <si>
    <t xml:space="preserve">    外交共同财政事权转移支付收入  </t>
  </si>
  <si>
    <t xml:space="preserve">    其他收入</t>
  </si>
  <si>
    <t xml:space="preserve">    国防共同财政事权转移支付收入  </t>
  </si>
  <si>
    <t>四、债务转贷收入</t>
  </si>
  <si>
    <t xml:space="preserve">    公共安全共同财政事权转移支付收入  </t>
  </si>
  <si>
    <t xml:space="preserve">  地方政府一般债务转贷收入</t>
  </si>
  <si>
    <t xml:space="preserve">    教育共同财政事权转移支付收入  </t>
  </si>
  <si>
    <t xml:space="preserve">    地方政府一般债券转贷收入</t>
  </si>
  <si>
    <t xml:space="preserve">    科学技术共同财政事权转移支付收入  </t>
  </si>
  <si>
    <t xml:space="preserve">    地方政府向外国政府借款转贷收入</t>
  </si>
  <si>
    <t xml:space="preserve">    文化旅游体育与传媒共同财政事权转移支付收入  </t>
  </si>
  <si>
    <t xml:space="preserve">    地方政府向国际组织借款转贷收入</t>
  </si>
  <si>
    <t xml:space="preserve">    社会保障和就业共同财政事权转移支付收入  </t>
  </si>
  <si>
    <t xml:space="preserve">    地方政府其他一般债务转贷收入</t>
  </si>
  <si>
    <t xml:space="preserve">    医疗卫生共同财政事权转移支付收入  </t>
  </si>
  <si>
    <t xml:space="preserve">五、调入资金   </t>
  </si>
  <si>
    <t xml:space="preserve">    节能环保共同财政事权转移支付收入  </t>
  </si>
  <si>
    <t xml:space="preserve">  从政府性基金预算调入</t>
  </si>
  <si>
    <t xml:space="preserve">    城乡社区共同财政事权转移支付收入  </t>
  </si>
  <si>
    <t xml:space="preserve">  从国有资本经营预算调入</t>
  </si>
  <si>
    <t xml:space="preserve">    农林水共同财政事权转移支付收入  </t>
  </si>
  <si>
    <t xml:space="preserve">  从其他资金调入</t>
  </si>
  <si>
    <t xml:space="preserve">    交通运输共同财政事权转移支付收入  </t>
  </si>
  <si>
    <t>六、上解上级支出</t>
  </si>
  <si>
    <t xml:space="preserve">    资源勘探工业信息等共同财政事权转移支付收入  </t>
  </si>
  <si>
    <t xml:space="preserve">  体制上解支出</t>
  </si>
  <si>
    <t xml:space="preserve">    商业服务业等共同财政事权转移支付收入  </t>
  </si>
  <si>
    <t xml:space="preserve">  专项上解支出</t>
  </si>
  <si>
    <t xml:space="preserve">    金融共同财政事权转移支付收入  </t>
  </si>
  <si>
    <t>七、债务还本支出</t>
  </si>
  <si>
    <t xml:space="preserve">    自然资源海洋气象等共同财政事权转移支付收入  </t>
  </si>
  <si>
    <t xml:space="preserve">  地方政府一般债务还本支出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</si>
  <si>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</si>
  <si>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</si>
  <si>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</si>
  <si>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</si>
  <si>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</si>
  <si>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</si>
  <si>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</si>
  <si>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</si>
  <si>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2021年度望城区地方政府一般债务限额和余额情况表</t>
  </si>
  <si>
    <t>决算公开7表</t>
  </si>
  <si>
    <t>项目</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</si>
  <si>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</si>
  <si>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</si>
  <si>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</si>
  <si>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</si>
  <si>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</si>
  <si>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</si>
  <si>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</si>
  <si>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2021年度望城区政府性基金预算收入决算明细表</t>
  </si>
  <si>
    <t>决算公开8表</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</si>
  <si>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</si>
  <si>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</si>
  <si>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</si>
  <si>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</si>
  <si>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</si>
  <si>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</si>
  <si>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</si>
  <si>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</si>
  <si>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</si>
  <si>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</si>
  <si>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</si>
  <si>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</si>
  <si>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</si>
  <si>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</si>
  <si>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</si>
  <si>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</si>
  <si>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</si>
  <si>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</si>
  <si>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</si>
  <si>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</si>
  <si>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</si>
  <si>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</si>
  <si>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</si>
  <si>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</si>
  <si>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</si>
  <si>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</si>
  <si>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</si>
  <si>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</si>
  <si>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</si>
  <si>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</si>
  <si>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</si>
  <si>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</si>
  <si>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</si>
  <si>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</si>
  <si>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</si>
  <si>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</si>
  <si>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</si>
  <si>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</si>
  <si>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</si>
  <si>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</si>
  <si>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</si>
  <si>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</si>
  <si>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</si>
  <si>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</si>
  <si>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</si>
  <si>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</si>
  <si>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</si>
  <si>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</si>
  <si>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</si>
  <si>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</si>
  <si>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</si>
  <si>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</si>
  <si>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</si>
  <si>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</si>
  <si>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</si>
  <si>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</si>
  <si>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</si>
  <si>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</si>
  <si>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</si>
  <si>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</si>
  <si>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</si>
  <si>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</si>
  <si>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</si>
  <si>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</si>
  <si>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</si>
  <si>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</si>
  <si>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</si>
  <si>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</si>
  <si>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</si>
  <si>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</si>
  <si>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</si>
  <si>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2021年度望城区政府性基金预算支出决算功能分类明细表</t>
  </si>
  <si>
    <t>决算公开9表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</si>
  <si>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</si>
  <si>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</si>
  <si>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</si>
  <si>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</si>
  <si>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</si>
  <si>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</si>
  <si>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</si>
  <si>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</si>
  <si>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</si>
  <si>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</si>
  <si>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</si>
  <si>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</si>
  <si>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</si>
  <si>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</si>
  <si>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</si>
  <si>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</si>
  <si>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</si>
  <si>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</si>
  <si>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</si>
  <si>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</si>
  <si>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</si>
  <si>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</si>
  <si>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</si>
  <si>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</si>
  <si>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</si>
  <si>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</si>
  <si>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</si>
  <si>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</si>
  <si>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</si>
  <si>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</si>
  <si>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</si>
  <si>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</si>
  <si>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</si>
  <si>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</si>
  <si>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</si>
  <si>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</si>
  <si>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</si>
  <si>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</si>
  <si>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</si>
  <si>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</si>
  <si>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</si>
  <si>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</si>
  <si>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</si>
  <si>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</si>
  <si>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</si>
  <si>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</si>
  <si>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</si>
  <si>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</si>
  <si>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</si>
  <si>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</si>
  <si>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</si>
  <si>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</si>
  <si>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</si>
  <si>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</si>
  <si>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</si>
  <si>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</si>
  <si>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</si>
  <si>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</si>
  <si>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</si>
  <si>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</si>
  <si>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</si>
  <si>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</si>
  <si>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</si>
  <si>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</si>
  <si>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</si>
  <si>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</si>
  <si>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</si>
  <si>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</si>
  <si>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</si>
  <si>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</si>
  <si>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</si>
  <si>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</si>
  <si>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</si>
  <si>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</si>
  <si>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</si>
  <si>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</si>
  <si>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</si>
  <si>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</si>
  <si>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</si>
  <si>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</si>
  <si>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</si>
  <si>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</si>
  <si>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</si>
  <si>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</si>
  <si>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</si>
  <si>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</si>
  <si>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</si>
  <si>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</si>
  <si>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</si>
  <si>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</si>
  <si>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</si>
  <si>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</si>
  <si>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</si>
  <si>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</si>
  <si>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</si>
  <si>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</si>
  <si>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</si>
  <si>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</si>
  <si>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</si>
  <si>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</si>
  <si>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</si>
  <si>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</si>
  <si>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</si>
  <si>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</si>
  <si>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</si>
  <si>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</si>
  <si>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</si>
  <si>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</si>
  <si>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</si>
  <si>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</si>
  <si>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</si>
  <si>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</si>
  <si>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</si>
  <si>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</si>
  <si>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</si>
  <si>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</si>
  <si>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</si>
  <si>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</si>
  <si>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</si>
  <si>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</si>
  <si>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</si>
  <si>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</si>
  <si>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</si>
  <si>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</si>
  <si>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</si>
  <si>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</si>
  <si>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</si>
  <si>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</si>
  <si>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</si>
  <si>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</si>
  <si>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</si>
  <si>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</si>
  <si>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</si>
  <si>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</si>
  <si>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</si>
  <si>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</si>
  <si>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</si>
  <si>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</si>
  <si>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</si>
  <si>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</si>
  <si>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</si>
  <si>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</si>
  <si>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</si>
  <si>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</si>
  <si>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</si>
  <si>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</si>
  <si>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</si>
  <si>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</si>
  <si>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</si>
  <si>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</si>
  <si>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</si>
  <si>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</si>
  <si>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</si>
  <si>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</si>
  <si>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</si>
  <si>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</si>
  <si>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</si>
  <si>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</si>
  <si>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</si>
  <si>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</si>
  <si>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</si>
  <si>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</si>
  <si>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</si>
  <si>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</si>
  <si>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</si>
  <si>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</si>
  <si>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</si>
  <si>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</si>
  <si>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</si>
  <si>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</si>
  <si>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</si>
  <si>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</si>
  <si>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</si>
  <si>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</si>
  <si>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</si>
  <si>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</si>
  <si>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</si>
  <si>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</si>
  <si>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</si>
  <si>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</si>
  <si>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</si>
  <si>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</si>
  <si>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</si>
  <si>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</si>
  <si>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</si>
  <si>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</si>
  <si>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</si>
  <si>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</si>
  <si>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</si>
  <si>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</si>
  <si>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</si>
  <si>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</si>
  <si>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</si>
  <si>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</si>
  <si>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</si>
  <si>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</si>
  <si>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</si>
  <si>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</si>
  <si>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</si>
  <si>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</si>
  <si>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</si>
  <si>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</si>
  <si>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</si>
  <si>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</si>
  <si>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</si>
  <si>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</si>
  <si>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</si>
  <si>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</si>
  <si>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</si>
  <si>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</si>
  <si>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</si>
  <si>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</si>
  <si>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</si>
  <si>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</si>
  <si>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</si>
  <si>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</si>
  <si>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</si>
  <si>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</si>
  <si>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</si>
  <si>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</si>
  <si>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</si>
  <si>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</si>
  <si>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</si>
  <si>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</si>
  <si>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</si>
  <si>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</si>
  <si>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</si>
  <si>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</si>
  <si>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</si>
  <si>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</si>
  <si>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</si>
  <si>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</si>
  <si>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</si>
  <si>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</si>
  <si>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2021年度望城区本级政府性基金支出表</t>
  </si>
  <si>
    <t>决算公开10表</t>
  </si>
  <si>
    <t>2021年度望城区政府性基金预算转移性收支决算录入表</t>
  </si>
  <si>
    <t>决算公开11表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</si>
  <si>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</si>
  <si>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</si>
  <si>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</si>
  <si>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</si>
  <si>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</si>
  <si>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</si>
  <si>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</si>
  <si>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</si>
  <si>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</si>
  <si>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</si>
  <si>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</si>
  <si>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</si>
  <si>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</si>
  <si>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</si>
  <si>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</si>
  <si>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</si>
  <si>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</si>
  <si>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</si>
  <si>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</si>
  <si>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</si>
  <si>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</si>
  <si>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</si>
  <si>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</si>
  <si>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</si>
  <si>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</si>
  <si>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</si>
  <si>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</si>
  <si>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</si>
  <si>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</si>
  <si>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</si>
  <si>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</si>
  <si>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2021年度望城区政府性基金转移支付表（按项目分地区）</t>
  </si>
  <si>
    <t>决算公开12表</t>
  </si>
  <si>
    <t>一、民航发展基金支出</t>
  </si>
  <si>
    <t>二、港口建设费安排的支出</t>
  </si>
  <si>
    <t>三、旅游发展基金支出</t>
  </si>
  <si>
    <t>四、国家电影事业发展专项资金支出</t>
  </si>
  <si>
    <t>五、新增建设用地土地有偿使用费安排的支出</t>
  </si>
  <si>
    <t>六、大中型水库移民后期扶持基金支出</t>
  </si>
  <si>
    <t>七、大中型水库库区基金支出</t>
  </si>
  <si>
    <t>八、三峡水库库区基金支出</t>
  </si>
  <si>
    <t>九、彩票公益金安排的支出</t>
  </si>
  <si>
    <t>十、国家重大水利工程建设基金支出</t>
  </si>
  <si>
    <t>十一、可再生能源电价附加收入安排的支出</t>
  </si>
  <si>
    <t>十二、无线电频率占用费安排的支出</t>
  </si>
  <si>
    <t>十三、彩票发行和销售机构业务费安排的支出</t>
  </si>
  <si>
    <t>注：望城区辖域内各乡镇（街道）未建立金库，对各乡镇（街道）视同部门安排预算，所以2021年度望城区对下级无政府性基金转移支付。</t>
  </si>
  <si>
    <t>2021年度望城区地方政府专项债务限额和余额情况表</t>
  </si>
  <si>
    <t>决算公开13表</t>
  </si>
  <si>
    <t xml:space="preserve">  专项债务</t>
  </si>
  <si>
    <t>2021年度望城区国有资本经营预算收入决算明细表</t>
  </si>
  <si>
    <t>决算公开14表</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</si>
  <si>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</si>
  <si>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</si>
  <si>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</si>
  <si>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</si>
  <si>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</si>
  <si>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</si>
  <si>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</si>
  <si>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</si>
  <si>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</si>
  <si>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</si>
  <si>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</si>
  <si>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</si>
  <si>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</si>
  <si>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</si>
  <si>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</si>
  <si>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</si>
  <si>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</si>
  <si>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</si>
  <si>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</si>
  <si>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</si>
  <si>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</si>
  <si>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</si>
  <si>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</si>
  <si>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</si>
  <si>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</si>
  <si>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</si>
  <si>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</si>
  <si>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</si>
  <si>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</si>
  <si>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</si>
  <si>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</si>
  <si>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</si>
  <si>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</si>
  <si>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</si>
  <si>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</si>
  <si>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</si>
  <si>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</si>
  <si>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</si>
  <si>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</si>
  <si>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</si>
  <si>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</si>
  <si>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</si>
  <si>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</si>
  <si>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2021年度望城区国有资本经营预算支出决算明细表</t>
  </si>
  <si>
    <t>决算公开15表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</si>
  <si>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</si>
  <si>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</si>
  <si>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</si>
  <si>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</si>
  <si>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</si>
  <si>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</si>
  <si>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</si>
  <si>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</si>
  <si>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</si>
  <si>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</si>
  <si>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</si>
  <si>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</si>
  <si>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</si>
  <si>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</si>
  <si>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</si>
  <si>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</si>
  <si>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</si>
  <si>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</si>
  <si>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</si>
  <si>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</si>
  <si>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</si>
  <si>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</si>
  <si>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</si>
  <si>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</si>
  <si>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</si>
  <si>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</si>
  <si>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</si>
  <si>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2021年度望城区本级国有资本经营预算支出决算明细表</t>
  </si>
  <si>
    <t>决算公开16表</t>
  </si>
  <si>
    <t>2021年度望城区国有资本经营预算对下安排转移支付表</t>
  </si>
  <si>
    <t>决算公开17表</t>
  </si>
  <si>
    <t>一、转移支付</t>
  </si>
  <si>
    <t>（一）一般性转移支付</t>
  </si>
  <si>
    <t>均衡性转移支付</t>
  </si>
  <si>
    <t>其中：重点生态功能区转移支付</t>
  </si>
  <si>
    <t>产粮大县奖励资金</t>
  </si>
  <si>
    <t>县级基本财力保障机制奖补资金</t>
  </si>
  <si>
    <t>资源枯竭城市转移支付</t>
  </si>
  <si>
    <t>城乡义务教育补助经费</t>
  </si>
  <si>
    <t>农村综合改革转移支付</t>
  </si>
  <si>
    <t>老少边穷地区转移支付</t>
  </si>
  <si>
    <t>成品油税费改革转移支付</t>
  </si>
  <si>
    <t>体制结算补助</t>
  </si>
  <si>
    <t>基层公检法司转移支付</t>
  </si>
  <si>
    <t>基本养老金转移支付</t>
  </si>
  <si>
    <t>城乡居民医疗保险转移支付</t>
  </si>
  <si>
    <t>（二）专项转移支付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</si>
  <si>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</si>
  <si>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</si>
  <si>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</si>
  <si>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</si>
  <si>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</si>
  <si>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</si>
  <si>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</si>
  <si>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</si>
  <si>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</si>
  <si>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</si>
  <si>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</si>
  <si>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</si>
  <si>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</si>
  <si>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</si>
  <si>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15．金融支出</t>
  </si>
  <si>
    <t>16．国土海洋气象等支出</t>
  </si>
  <si>
    <t>17．住房保障支出</t>
  </si>
  <si>
    <t>18．粮油物资储备支出</t>
  </si>
  <si>
    <t>19．其他支出</t>
  </si>
  <si>
    <t>二、税收返还</t>
  </si>
  <si>
    <t>增值税返还</t>
  </si>
  <si>
    <t>消费税返还</t>
  </si>
  <si>
    <t>所得税基数返还</t>
  </si>
  <si>
    <t>成品油税费改革税收返还</t>
  </si>
  <si>
    <t>其他税收返还</t>
  </si>
  <si>
    <t>注：望城区辖域内各乡镇（街道）未建立金库，对各乡镇（街道）视同部门安排预算，所以2021年度望城区对下级无转移支付。</t>
  </si>
  <si>
    <t>2021年度望城区社会保险基金预算收入情况表</t>
  </si>
  <si>
    <t>决算公开18表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</si>
  <si>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</si>
  <si>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</si>
  <si>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</si>
  <si>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</si>
  <si>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</si>
  <si>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</si>
  <si>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</si>
  <si>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本年收入合计</t>
  </si>
  <si>
    <t>上年结转</t>
  </si>
  <si>
    <t>收入总计</t>
  </si>
  <si>
    <t>2021年度望城区社会保险基金预算支出情况表</t>
  </si>
  <si>
    <t>决算公开19表</t>
  </si>
  <si>
    <t>职工基本医疗保险基金</t>
  </si>
  <si>
    <t>本年支出合计</t>
  </si>
  <si>
    <t>结转下年</t>
  </si>
  <si>
    <t>支出总计</t>
  </si>
  <si>
    <t>2021年度望城区本级一般公共预算财政拨款“三公”经费支出决算表</t>
  </si>
  <si>
    <t>决算公开20表</t>
  </si>
  <si>
    <t>公务接待费</t>
  </si>
  <si>
    <t>因公出国（境）费</t>
  </si>
  <si>
    <t>公务用车购置及运行费</t>
  </si>
  <si>
    <t>小计</t>
  </si>
  <si>
    <t>公务用车运行维护费</t>
  </si>
  <si>
    <t>公务用车购置</t>
  </si>
  <si>
    <t>执行率</t>
  </si>
  <si>
    <r>
      <rPr>
        <sz val="10"/>
        <color indexed="8"/>
        <rFont val="宋体"/>
        <charset val="134"/>
      </rPr>
      <t>注：</t>
    </r>
    <r>
      <rPr>
        <sz val="10"/>
        <color indexed="8"/>
        <rFont val="宋体"/>
        <charset val="134"/>
      </rPr>
      <t>决算数是包括当年一般公共预算财政拨款和以前年度结转结余资金安排的实际支出。</t>
    </r>
  </si>
  <si>
    <t>2021年度望城区地方政府债券使用情况表</t>
  </si>
  <si>
    <t>决算公开21表</t>
  </si>
  <si>
    <t>区划</t>
  </si>
  <si>
    <t>项目名称</t>
  </si>
  <si>
    <t>项目编号</t>
  </si>
  <si>
    <t>项目类型</t>
  </si>
  <si>
    <t>主管部门</t>
  </si>
  <si>
    <t>债券性质</t>
  </si>
  <si>
    <t>债券规模</t>
  </si>
  <si>
    <t>发行日期</t>
  </si>
  <si>
    <t>望城区</t>
  </si>
  <si>
    <t>湖南省长沙市望城区河东商贸物流园物流基础设施建设项目</t>
  </si>
  <si>
    <t>产业园区基础设施</t>
  </si>
  <si>
    <t>区国有资产事务中心</t>
  </si>
  <si>
    <t>其他自平衡专项债</t>
  </si>
  <si>
    <t>2021-11-29</t>
  </si>
  <si>
    <t>湖南省长沙市望城高新技术产业开发区医药原辅料产业园建设项目</t>
  </si>
  <si>
    <t>2021-11-30</t>
  </si>
  <si>
    <t>长沙市国家级望城经济技术开发区大河西交通物流枢纽区建设项目</t>
  </si>
  <si>
    <t>望城经济开发区管理委员会</t>
  </si>
  <si>
    <t>2021-10-25</t>
  </si>
  <si>
    <t>长沙望城经济技术开发区华为智能终端智能制造厂房配套项目</t>
  </si>
  <si>
    <t>2021-09-09</t>
  </si>
  <si>
    <t>长沙市望城区高新技术产业开发区创新创业园建设项目</t>
  </si>
  <si>
    <t>长沙市国家级望城经济技术开发区千亿级智能终端产业链配套建设项目</t>
  </si>
  <si>
    <t>洞庭湖生态经济区长沙市望城区黄金河水环境综合治理工程项目</t>
  </si>
  <si>
    <t>文化旅游</t>
  </si>
  <si>
    <t>2021-11-22</t>
  </si>
  <si>
    <t>湖南省长沙市望城区铜官历史文化名镇全域旅游目的地配套基础设施项目</t>
  </si>
  <si>
    <t>长沙高铁西站配套交通基础设施项目</t>
  </si>
  <si>
    <t>其他市政建设</t>
  </si>
  <si>
    <t>2021-07-05</t>
  </si>
  <si>
    <t>义务学校建设、农村公路、国省干线</t>
  </si>
  <si>
    <t>P17430112-0044</t>
  </si>
  <si>
    <t>义务教育、农村公路、道路</t>
  </si>
  <si>
    <t>区财政局</t>
  </si>
  <si>
    <t>一般债券</t>
  </si>
  <si>
    <t>2021-06-03</t>
  </si>
  <si>
    <t>义务学校建设、小型水库治理项目</t>
  </si>
  <si>
    <t>P21430112-0007</t>
  </si>
  <si>
    <t>义务教育、水库治理</t>
  </si>
  <si>
    <t>基础设施建设</t>
  </si>
  <si>
    <t>P20430112-0062</t>
  </si>
  <si>
    <t>市政建设</t>
  </si>
  <si>
    <t>2021-05-24</t>
  </si>
  <si>
    <t>2021年度望城区政府债券发行及还本付息情况表</t>
  </si>
  <si>
    <t>决算公开22表</t>
  </si>
  <si>
    <t>一、2021年地方政府债券发行决算数</t>
  </si>
  <si>
    <t xml:space="preserve">    新增一般债券发行额</t>
  </si>
  <si>
    <t xml:space="preserve">    再融资一般债券发行额</t>
  </si>
  <si>
    <t xml:space="preserve">    新增专项债券发行额</t>
  </si>
  <si>
    <t xml:space="preserve">    再融资专项债券发行额</t>
  </si>
  <si>
    <t>二、2021年地方政府债务还本支出决算数</t>
  </si>
  <si>
    <t xml:space="preserve">    一般债务还本支出</t>
  </si>
  <si>
    <t xml:space="preserve">    专项债务还本支出</t>
  </si>
  <si>
    <t>三、2021年地方政府债务付息支出决算数</t>
  </si>
  <si>
    <t xml:space="preserve">    一般债务付息支出</t>
  </si>
  <si>
    <t xml:space="preserve">    专项债务付息支出</t>
  </si>
  <si>
    <t>2021年末望城区政府债务余额及限额情况表</t>
  </si>
  <si>
    <t>决算公开23表</t>
  </si>
  <si>
    <t>一、2021年末地方政府债务余额决算数</t>
  </si>
  <si>
    <t xml:space="preserve">  其中：一般债务</t>
  </si>
  <si>
    <t xml:space="preserve">       专项债务</t>
  </si>
  <si>
    <t>二、2021年地方政府债务限额</t>
  </si>
  <si>
    <t xml:space="preserve">        专项债务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</si>
</sst>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0"/>
    <numFmt numFmtId="178" formatCode="0_ "/>
  </numFmts>
  <fonts count="46">
    <font>
      <sz val="11"/>
      <color theme="1"/>
      <name val="宋体"/>
      <charset val="134"/>
      <scheme val="minor"/>
    </font>
    <font>
      <sz val="12"/>
      <name val="宋体"/>
      <charset val="134"/>
    </font>
    <font>
      <b/>
      <sz val="18"/>
      <name val="宋体"/>
      <charset val="134"/>
    </font>
    <font>
      <sz val="10"/>
      <name val="宋体"/>
      <charset val="134"/>
    </font>
    <font>
      <b/>
      <sz val="12"/>
      <name val="宋体"/>
      <charset val="134"/>
    </font>
    <font>
      <sz val="10"/>
      <color theme="1"/>
      <name val="宋体"/>
      <charset val="134"/>
    </font>
    <font>
      <sz val="20"/>
      <color theme="1"/>
      <name val="宋体"/>
      <charset val="134"/>
      <scheme val="minor"/>
    </font>
    <font>
      <sz val="12"/>
      <color theme="1"/>
      <name val="宋体"/>
      <charset val="134"/>
      <scheme val="minor"/>
    </font>
    <font>
      <sz val="12"/>
      <name val="SimSun"/>
      <charset val="134"/>
    </font>
    <font>
      <sz val="10"/>
      <color indexed="8"/>
      <name val="宋体"/>
      <charset val="134"/>
    </font>
    <font>
      <b/>
      <sz val="10"/>
      <name val="宋体"/>
      <charset val="134"/>
    </font>
    <font>
      <sz val="10"/>
      <color theme="1"/>
      <name val="宋体"/>
      <charset val="134"/>
      <scheme val="minor"/>
    </font>
    <font>
      <sz val="11"/>
      <name val="宋体"/>
      <charset val="134"/>
    </font>
    <font>
      <b/>
      <sz val="11"/>
      <name val="宋体"/>
      <charset val="134"/>
    </font>
    <font>
      <sz val="9"/>
      <name val="宋体"/>
      <charset val="134"/>
    </font>
    <font>
      <sz val="10"/>
      <name val="Arial"/>
      <charset val="0"/>
    </font>
    <font>
      <sz val="16"/>
      <color indexed="8"/>
      <name val="宋体"/>
      <charset val="134"/>
    </font>
    <font>
      <sz val="22"/>
      <color indexed="8"/>
      <name val="宋体"/>
      <charset val="134"/>
    </font>
    <font>
      <sz val="10"/>
      <color indexed="8"/>
      <name val="Arial"/>
      <charset val="0"/>
    </font>
    <font>
      <sz val="10"/>
      <name val="Arial"/>
      <charset val="0"/>
    </font>
    <font>
      <sz val="10"/>
      <color indexed="8"/>
      <name val="宋体"/>
      <charset val="134"/>
      <scheme val="minor"/>
    </font>
    <font>
      <b/>
      <sz val="18"/>
      <name val="宋体"/>
      <charset val="134"/>
      <scheme val="minor"/>
    </font>
    <font>
      <sz val="10"/>
      <name val="宋体"/>
      <charset val="134"/>
      <scheme val="minor"/>
    </font>
    <font>
      <sz val="12"/>
      <color indexed="8"/>
      <name val="宋体"/>
      <charset val="134"/>
    </font>
    <font>
      <sz val="11"/>
      <color indexed="8"/>
      <name val="宋体"/>
      <charset val="134"/>
    </font>
    <font>
      <b/>
      <sz val="20"/>
      <color theme="1"/>
      <name val="宋体"/>
      <charset val="134"/>
      <scheme val="minor"/>
    </font>
    <font>
      <sz val="16"/>
      <color theme="1"/>
      <name val="宋体"/>
      <charset val="134"/>
      <scheme val="minor"/>
    </font>
    <font>
      <b/>
      <u/>
      <sz val="16"/>
      <color rgb="FF0070C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9">
    <fill>
      <patternFill patternType="none"/>
    </fill>
    <fill>
      <patternFill patternType="gray125"/>
    </fill>
    <fill>
      <patternFill patternType="solid">
        <fgColor rgb="FFC0C0C0"/>
        <bgColor indexed="64"/>
      </patternFill>
    </fill>
    <fill>
      <patternFill patternType="mediumGray">
        <fgColor indexed="9"/>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medium">
        <color auto="1"/>
      </left>
      <right style="thin">
        <color indexed="8"/>
      </right>
      <top/>
      <bottom style="medium">
        <color auto="1"/>
      </bottom>
      <diagonal/>
    </border>
    <border>
      <left/>
      <right style="thin">
        <color indexed="8"/>
      </right>
      <top/>
      <bottom style="medium">
        <color auto="1"/>
      </bottom>
      <diagonal/>
    </border>
    <border>
      <left/>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8" borderId="0" applyNumberFormat="0" applyBorder="0" applyAlignment="0" applyProtection="0">
      <alignment vertical="center"/>
    </xf>
    <xf numFmtId="0" fontId="28" fillId="9"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29" fillId="11" borderId="0" applyNumberFormat="0" applyBorder="0" applyAlignment="0" applyProtection="0">
      <alignment vertical="center"/>
    </xf>
    <xf numFmtId="43" fontId="0" fillId="0" borderId="0" applyFont="0" applyFill="0" applyBorder="0" applyAlignment="0" applyProtection="0">
      <alignment vertical="center"/>
    </xf>
    <xf numFmtId="0" fontId="30" fillId="1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3" borderId="27" applyNumberFormat="0" applyFont="0" applyAlignment="0" applyProtection="0">
      <alignment vertical="center"/>
    </xf>
    <xf numFmtId="0" fontId="30" fillId="14"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 fillId="0" borderId="0"/>
    <xf numFmtId="0" fontId="36" fillId="0" borderId="0" applyNumberFormat="0" applyFill="0" applyBorder="0" applyAlignment="0" applyProtection="0">
      <alignment vertical="center"/>
    </xf>
    <xf numFmtId="0" fontId="37" fillId="0" borderId="28" applyNumberFormat="0" applyFill="0" applyAlignment="0" applyProtection="0">
      <alignment vertical="center"/>
    </xf>
    <xf numFmtId="0" fontId="38" fillId="0" borderId="28" applyNumberFormat="0" applyFill="0" applyAlignment="0" applyProtection="0">
      <alignment vertical="center"/>
    </xf>
    <xf numFmtId="0" fontId="30" fillId="15" borderId="0" applyNumberFormat="0" applyBorder="0" applyAlignment="0" applyProtection="0">
      <alignment vertical="center"/>
    </xf>
    <xf numFmtId="0" fontId="33" fillId="0" borderId="29" applyNumberFormat="0" applyFill="0" applyAlignment="0" applyProtection="0">
      <alignment vertical="center"/>
    </xf>
    <xf numFmtId="0" fontId="30" fillId="16" borderId="0" applyNumberFormat="0" applyBorder="0" applyAlignment="0" applyProtection="0">
      <alignment vertical="center"/>
    </xf>
    <xf numFmtId="0" fontId="39" fillId="17" borderId="30" applyNumberFormat="0" applyAlignment="0" applyProtection="0">
      <alignment vertical="center"/>
    </xf>
    <xf numFmtId="0" fontId="40" fillId="17" borderId="26" applyNumberFormat="0" applyAlignment="0" applyProtection="0">
      <alignment vertical="center"/>
    </xf>
    <xf numFmtId="0" fontId="41" fillId="18" borderId="31" applyNumberFormat="0" applyAlignment="0" applyProtection="0">
      <alignment vertical="center"/>
    </xf>
    <xf numFmtId="0" fontId="0" fillId="19" borderId="0" applyNumberFormat="0" applyBorder="0" applyAlignment="0" applyProtection="0">
      <alignment vertical="center"/>
    </xf>
    <xf numFmtId="0" fontId="30" fillId="20" borderId="0" applyNumberFormat="0" applyBorder="0" applyAlignment="0" applyProtection="0">
      <alignment vertical="center"/>
    </xf>
    <xf numFmtId="0" fontId="42" fillId="0" borderId="32" applyNumberFormat="0" applyFill="0" applyAlignment="0" applyProtection="0">
      <alignment vertical="center"/>
    </xf>
    <xf numFmtId="0" fontId="43" fillId="0" borderId="33" applyNumberFormat="0" applyFill="0" applyAlignment="0" applyProtection="0">
      <alignment vertical="center"/>
    </xf>
    <xf numFmtId="0" fontId="44" fillId="21" borderId="0" applyNumberFormat="0" applyBorder="0" applyAlignment="0" applyProtection="0">
      <alignment vertical="center"/>
    </xf>
    <xf numFmtId="0" fontId="45" fillId="22" borderId="0" applyNumberFormat="0" applyBorder="0" applyAlignment="0" applyProtection="0">
      <alignment vertical="center"/>
    </xf>
    <xf numFmtId="0" fontId="0" fillId="23" borderId="0" applyNumberFormat="0" applyBorder="0" applyAlignment="0" applyProtection="0">
      <alignment vertical="center"/>
    </xf>
    <xf numFmtId="0" fontId="30"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30" fillId="33" borderId="0" applyNumberFormat="0" applyBorder="0" applyAlignment="0" applyProtection="0">
      <alignment vertical="center"/>
    </xf>
    <xf numFmtId="0" fontId="0" fillId="34" borderId="0" applyNumberFormat="0" applyBorder="0" applyAlignment="0" applyProtection="0">
      <alignment vertical="center"/>
    </xf>
    <xf numFmtId="0" fontId="30" fillId="35" borderId="0" applyNumberFormat="0" applyBorder="0" applyAlignment="0" applyProtection="0">
      <alignment vertical="center"/>
    </xf>
    <xf numFmtId="0" fontId="30" fillId="36" borderId="0" applyNumberFormat="0" applyBorder="0" applyAlignment="0" applyProtection="0">
      <alignment vertical="center"/>
    </xf>
    <xf numFmtId="0" fontId="0" fillId="37" borderId="0" applyNumberFormat="0" applyBorder="0" applyAlignment="0" applyProtection="0">
      <alignment vertical="center"/>
    </xf>
    <xf numFmtId="0" fontId="30" fillId="38" borderId="0" applyNumberFormat="0" applyBorder="0" applyAlignment="0" applyProtection="0">
      <alignment vertical="center"/>
    </xf>
    <xf numFmtId="0" fontId="1" fillId="0" borderId="0"/>
    <xf numFmtId="0" fontId="1" fillId="0" borderId="0"/>
    <xf numFmtId="0" fontId="14" fillId="0" borderId="0"/>
  </cellStyleXfs>
  <cellXfs count="136">
    <xf numFmtId="0" fontId="0" fillId="0" borderId="0" xfId="0">
      <alignment vertical="center"/>
    </xf>
    <xf numFmtId="0" fontId="1" fillId="0" borderId="0" xfId="0" applyFont="1" applyFill="1" applyBorder="1" applyAlignment="1"/>
    <xf numFmtId="0" fontId="0" fillId="0" borderId="0" xfId="0" applyFill="1" applyBorder="1" applyAlignment="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4" fillId="2"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176" fontId="3" fillId="0" borderId="1" xfId="0" applyNumberFormat="1" applyFont="1" applyFill="1" applyBorder="1" applyAlignment="1" applyProtection="1">
      <alignment horizontal="right" vertical="center"/>
    </xf>
    <xf numFmtId="176" fontId="5" fillId="0" borderId="1" xfId="0" applyNumberFormat="1" applyFont="1" applyFill="1" applyBorder="1" applyAlignment="1">
      <alignment horizontal="right" vertical="center"/>
    </xf>
    <xf numFmtId="0" fontId="0" fillId="0" borderId="0" xfId="0" applyFont="1" applyFill="1" applyBorder="1" applyAlignment="1"/>
    <xf numFmtId="0" fontId="5" fillId="0" borderId="0" xfId="0" applyFont="1" applyFill="1" applyBorder="1" applyAlignment="1"/>
    <xf numFmtId="176" fontId="0" fillId="0" borderId="0" xfId="0" applyNumberFormat="1" applyFont="1" applyFill="1" applyBorder="1" applyAlignment="1"/>
    <xf numFmtId="0" fontId="2" fillId="0" borderId="0" xfId="0" applyNumberFormat="1" applyFont="1" applyFill="1" applyAlignment="1" applyProtection="1">
      <alignment horizontal="center" vertical="center"/>
    </xf>
    <xf numFmtId="176" fontId="2" fillId="0" borderId="0" xfId="0" applyNumberFormat="1" applyFont="1" applyFill="1" applyAlignment="1" applyProtection="1">
      <alignment horizontal="center" vertical="center"/>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0" fontId="4" fillId="2" borderId="1"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0" fillId="0" borderId="0" xfId="0" applyFill="1" applyBorder="1" applyAlignment="1"/>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10" fontId="3" fillId="0" borderId="1" xfId="0" applyNumberFormat="1" applyFont="1" applyFill="1" applyBorder="1" applyAlignment="1" applyProtection="1">
      <alignment horizontal="center" vertical="center"/>
    </xf>
    <xf numFmtId="0" fontId="9" fillId="0" borderId="0" xfId="0" applyFont="1" applyFill="1" applyBorder="1" applyAlignment="1"/>
    <xf numFmtId="0" fontId="3" fillId="0" borderId="2" xfId="0" applyNumberFormat="1" applyFont="1" applyFill="1" applyBorder="1" applyAlignment="1" applyProtection="1">
      <alignment horizontal="right" vertical="center"/>
    </xf>
    <xf numFmtId="0" fontId="10"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0" fillId="4" borderId="1" xfId="0" applyFill="1" applyBorder="1" applyAlignment="1">
      <alignment vertical="center"/>
    </xf>
    <xf numFmtId="3" fontId="3" fillId="4" borderId="1" xfId="0" applyNumberFormat="1" applyFont="1" applyFill="1" applyBorder="1" applyAlignment="1" applyProtection="1">
      <alignment horizontal="right" vertical="center"/>
    </xf>
    <xf numFmtId="0" fontId="11" fillId="4" borderId="1" xfId="0" applyFont="1" applyFill="1" applyBorder="1" applyAlignment="1">
      <alignment vertical="center"/>
    </xf>
    <xf numFmtId="0" fontId="3" fillId="5" borderId="1" xfId="0" applyNumberFormat="1" applyFont="1" applyFill="1" applyBorder="1" applyAlignment="1" applyProtection="1">
      <alignment horizontal="left" vertical="center" wrapText="1"/>
    </xf>
    <xf numFmtId="0" fontId="2" fillId="6" borderId="0" xfId="0" applyNumberFormat="1" applyFont="1" applyFill="1" applyBorder="1" applyAlignment="1" applyProtection="1">
      <alignment horizontal="center" vertical="center"/>
    </xf>
    <xf numFmtId="0" fontId="10" fillId="5" borderId="1" xfId="0" applyNumberFormat="1" applyFont="1" applyFill="1" applyBorder="1" applyAlignment="1" applyProtection="1">
      <alignment horizontal="center" vertical="center"/>
    </xf>
    <xf numFmtId="0" fontId="3" fillId="5" borderId="1" xfId="0" applyNumberFormat="1" applyFont="1" applyFill="1" applyBorder="1" applyAlignment="1" applyProtection="1">
      <alignment vertical="center"/>
    </xf>
    <xf numFmtId="178" fontId="12" fillId="0" borderId="1" xfId="50" applyNumberFormat="1" applyFont="1" applyFill="1" applyBorder="1" applyAlignment="1">
      <alignment horizontal="center" vertical="center" wrapText="1"/>
    </xf>
    <xf numFmtId="178" fontId="13" fillId="0" borderId="1" xfId="50" applyNumberFormat="1" applyFont="1" applyFill="1" applyBorder="1" applyAlignment="1">
      <alignment horizontal="center" vertical="center" wrapText="1"/>
    </xf>
    <xf numFmtId="0" fontId="12" fillId="0" borderId="0" xfId="50" applyFont="1" applyFill="1" applyBorder="1" applyAlignment="1">
      <alignment vertical="center" wrapText="1"/>
    </xf>
    <xf numFmtId="0" fontId="10" fillId="5"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xf>
    <xf numFmtId="0" fontId="3" fillId="5" borderId="3" xfId="0" applyNumberFormat="1" applyFont="1" applyFill="1" applyBorder="1" applyAlignment="1" applyProtection="1">
      <alignment vertical="center"/>
    </xf>
    <xf numFmtId="0" fontId="3" fillId="5" borderId="1" xfId="0" applyNumberFormat="1" applyFont="1" applyFill="1" applyBorder="1" applyAlignment="1" applyProtection="1">
      <alignment horizontal="center" vertical="center"/>
    </xf>
    <xf numFmtId="0" fontId="1" fillId="0" borderId="1" xfId="0" applyFont="1" applyFill="1" applyBorder="1" applyAlignment="1"/>
    <xf numFmtId="0" fontId="3" fillId="5" borderId="1" xfId="0" applyNumberFormat="1" applyFont="1" applyFill="1" applyBorder="1" applyAlignment="1" applyProtection="1">
      <alignment horizontal="left" vertical="center"/>
    </xf>
    <xf numFmtId="0" fontId="1" fillId="4" borderId="0" xfId="0" applyFont="1" applyFill="1" applyBorder="1" applyAlignment="1"/>
    <xf numFmtId="0" fontId="2" fillId="4" borderId="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right" vertical="center"/>
    </xf>
    <xf numFmtId="0" fontId="12" fillId="0" borderId="1" xfId="51" applyFont="1" applyFill="1" applyBorder="1" applyAlignment="1">
      <alignment vertical="center" wrapText="1"/>
    </xf>
    <xf numFmtId="0" fontId="14" fillId="0" borderId="0" xfId="52"/>
    <xf numFmtId="0" fontId="12" fillId="0" borderId="0" xfId="51" applyFont="1" applyFill="1" applyBorder="1" applyAlignment="1">
      <alignment vertical="center" wrapText="1"/>
    </xf>
    <xf numFmtId="176" fontId="3" fillId="0" borderId="0" xfId="0" applyNumberFormat="1" applyFont="1" applyFill="1" applyBorder="1" applyAlignment="1"/>
    <xf numFmtId="176" fontId="10" fillId="6"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right" vertical="center"/>
    </xf>
    <xf numFmtId="176" fontId="10" fillId="5"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right" vertical="center"/>
    </xf>
    <xf numFmtId="176" fontId="3" fillId="7" borderId="1" xfId="0" applyNumberFormat="1" applyFont="1" applyFill="1" applyBorder="1" applyAlignment="1" applyProtection="1">
      <alignment horizontal="right" vertical="center"/>
    </xf>
    <xf numFmtId="176" fontId="3" fillId="4" borderId="1" xfId="0" applyNumberFormat="1" applyFont="1" applyFill="1" applyBorder="1" applyAlignment="1" applyProtection="1"/>
    <xf numFmtId="176" fontId="3" fillId="0" borderId="1" xfId="0" applyNumberFormat="1" applyFont="1" applyFill="1" applyBorder="1" applyAlignment="1"/>
    <xf numFmtId="0" fontId="2" fillId="6" borderId="0" xfId="0" applyNumberFormat="1" applyFont="1" applyFill="1" applyAlignment="1" applyProtection="1">
      <alignment horizontal="center" vertical="center"/>
    </xf>
    <xf numFmtId="0" fontId="3" fillId="0" borderId="0" xfId="0" applyNumberFormat="1" applyFont="1" applyFill="1" applyAlignment="1" applyProtection="1">
      <alignment horizontal="right" vertical="center"/>
    </xf>
    <xf numFmtId="176" fontId="3" fillId="5" borderId="1" xfId="0" applyNumberFormat="1" applyFont="1" applyFill="1" applyBorder="1" applyAlignment="1" applyProtection="1">
      <alignment vertical="center"/>
    </xf>
    <xf numFmtId="176" fontId="3" fillId="5" borderId="4" xfId="0" applyNumberFormat="1" applyFont="1" applyFill="1" applyBorder="1" applyAlignment="1" applyProtection="1">
      <alignment vertical="center"/>
    </xf>
    <xf numFmtId="176" fontId="3" fillId="0" borderId="4" xfId="0" applyNumberFormat="1" applyFont="1" applyFill="1" applyBorder="1" applyAlignment="1" applyProtection="1">
      <alignment horizontal="right" vertical="center"/>
    </xf>
    <xf numFmtId="176" fontId="3" fillId="5" borderId="1" xfId="0" applyNumberFormat="1" applyFont="1" applyFill="1" applyBorder="1" applyAlignment="1" applyProtection="1">
      <alignment horizontal="center" vertical="center"/>
    </xf>
    <xf numFmtId="176" fontId="1" fillId="0" borderId="0" xfId="0" applyNumberFormat="1" applyFont="1" applyFill="1" applyBorder="1" applyAlignment="1"/>
    <xf numFmtId="176" fontId="2" fillId="0" borderId="0" xfId="0" applyNumberFormat="1" applyFont="1" applyFill="1" applyBorder="1" applyAlignment="1" applyProtection="1">
      <alignment horizontal="center" vertical="center"/>
    </xf>
    <xf numFmtId="176" fontId="3" fillId="5" borderId="1" xfId="0" applyNumberFormat="1" applyFont="1" applyFill="1" applyBorder="1" applyAlignment="1" applyProtection="1">
      <alignment horizontal="left" vertical="center"/>
    </xf>
    <xf numFmtId="3" fontId="3" fillId="0" borderId="3" xfId="0" applyNumberFormat="1" applyFont="1" applyFill="1" applyBorder="1" applyAlignment="1" applyProtection="1">
      <alignment horizontal="right" vertical="center"/>
    </xf>
    <xf numFmtId="0" fontId="3" fillId="5" borderId="5" xfId="0" applyNumberFormat="1" applyFont="1" applyFill="1" applyBorder="1" applyAlignment="1" applyProtection="1">
      <alignment horizontal="left" vertical="center"/>
    </xf>
    <xf numFmtId="3" fontId="3" fillId="0" borderId="6" xfId="0" applyNumberFormat="1" applyFont="1" applyFill="1" applyBorder="1" applyAlignment="1" applyProtection="1">
      <alignment horizontal="right" vertical="center"/>
    </xf>
    <xf numFmtId="3" fontId="3" fillId="0" borderId="7" xfId="0" applyNumberFormat="1" applyFont="1" applyFill="1" applyBorder="1" applyAlignment="1" applyProtection="1">
      <alignment horizontal="right" vertical="center"/>
    </xf>
    <xf numFmtId="3" fontId="3" fillId="0" borderId="8" xfId="0" applyNumberFormat="1" applyFont="1" applyFill="1" applyBorder="1" applyAlignment="1" applyProtection="1">
      <alignment horizontal="right" vertical="center"/>
    </xf>
    <xf numFmtId="0" fontId="15"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xf numFmtId="0" fontId="18" fillId="0" borderId="0" xfId="0" applyFont="1" applyFill="1" applyBorder="1" applyAlignment="1">
      <alignment horizontal="center"/>
    </xf>
    <xf numFmtId="0" fontId="18" fillId="0" borderId="0" xfId="0" applyFont="1" applyFill="1" applyBorder="1" applyAlignment="1"/>
    <xf numFmtId="0" fontId="9" fillId="0" borderId="0" xfId="0" applyFont="1" applyFill="1" applyBorder="1" applyAlignment="1">
      <alignment horizontal="right"/>
    </xf>
    <xf numFmtId="0" fontId="10" fillId="5" borderId="9" xfId="0" applyNumberFormat="1" applyFont="1" applyFill="1" applyBorder="1" applyAlignment="1" applyProtection="1">
      <alignment horizontal="center" vertical="center" wrapText="1"/>
    </xf>
    <xf numFmtId="0" fontId="10" fillId="5" borderId="10" xfId="0" applyNumberFormat="1" applyFont="1" applyFill="1" applyBorder="1" applyAlignment="1" applyProtection="1">
      <alignment horizontal="center" vertical="center" wrapText="1"/>
    </xf>
    <xf numFmtId="0" fontId="10" fillId="5" borderId="11" xfId="0" applyNumberFormat="1" applyFont="1" applyFill="1" applyBorder="1" applyAlignment="1" applyProtection="1">
      <alignment horizontal="center" vertical="center" wrapText="1"/>
    </xf>
    <xf numFmtId="0" fontId="10" fillId="5" borderId="12" xfId="0" applyNumberFormat="1" applyFont="1" applyFill="1" applyBorder="1" applyAlignment="1" applyProtection="1">
      <alignment horizontal="center" vertical="center" wrapText="1"/>
    </xf>
    <xf numFmtId="0" fontId="10" fillId="5" borderId="3" xfId="0" applyNumberFormat="1" applyFont="1" applyFill="1" applyBorder="1" applyAlignment="1" applyProtection="1">
      <alignment horizontal="center" vertical="center" wrapText="1"/>
    </xf>
    <xf numFmtId="0" fontId="10" fillId="5" borderId="13" xfId="0" applyNumberFormat="1" applyFont="1" applyFill="1" applyBorder="1" applyAlignment="1" applyProtection="1">
      <alignment horizontal="center" vertical="center" wrapText="1"/>
    </xf>
    <xf numFmtId="0" fontId="3" fillId="5" borderId="12" xfId="0" applyNumberFormat="1" applyFont="1" applyFill="1" applyBorder="1" applyAlignment="1" applyProtection="1">
      <alignment horizontal="center" vertical="center"/>
    </xf>
    <xf numFmtId="3" fontId="3" fillId="0" borderId="14" xfId="0" applyNumberFormat="1" applyFont="1" applyFill="1" applyBorder="1" applyAlignment="1" applyProtection="1">
      <alignment horizontal="right" vertical="center"/>
    </xf>
    <xf numFmtId="0" fontId="10" fillId="5" borderId="1" xfId="0" applyNumberFormat="1" applyFont="1" applyFill="1" applyBorder="1" applyAlignment="1" applyProtection="1">
      <alignment horizontal="left" vertical="center"/>
    </xf>
    <xf numFmtId="3" fontId="3" fillId="0" borderId="13" xfId="0" applyNumberFormat="1" applyFont="1" applyFill="1" applyBorder="1" applyAlignment="1" applyProtection="1">
      <alignment horizontal="right" vertical="center"/>
    </xf>
    <xf numFmtId="3" fontId="3" fillId="0" borderId="15" xfId="0" applyNumberFormat="1" applyFont="1" applyFill="1" applyBorder="1" applyAlignment="1" applyProtection="1">
      <alignment horizontal="right" vertical="center"/>
    </xf>
    <xf numFmtId="0" fontId="3" fillId="5" borderId="3" xfId="0" applyNumberFormat="1" applyFont="1" applyFill="1" applyBorder="1" applyAlignment="1" applyProtection="1">
      <alignment horizontal="left" vertical="center"/>
    </xf>
    <xf numFmtId="0" fontId="19" fillId="0" borderId="0" xfId="0" applyFont="1" applyFill="1" applyBorder="1" applyAlignment="1"/>
    <xf numFmtId="0" fontId="3" fillId="5" borderId="16" xfId="0" applyNumberFormat="1" applyFont="1" applyFill="1" applyBorder="1" applyAlignment="1" applyProtection="1">
      <alignment horizontal="center" vertical="center"/>
    </xf>
    <xf numFmtId="0" fontId="3" fillId="5" borderId="17" xfId="0" applyNumberFormat="1" applyFont="1" applyFill="1" applyBorder="1" applyAlignment="1" applyProtection="1">
      <alignment horizontal="left" vertical="center"/>
    </xf>
    <xf numFmtId="3" fontId="3" fillId="0" borderId="18" xfId="0" applyNumberFormat="1" applyFont="1" applyFill="1" applyBorder="1" applyAlignment="1" applyProtection="1">
      <alignment horizontal="right" vertical="center"/>
    </xf>
    <xf numFmtId="0" fontId="20" fillId="0" borderId="0" xfId="0" applyFont="1" applyFill="1" applyBorder="1" applyAlignment="1"/>
    <xf numFmtId="0" fontId="21" fillId="0" borderId="0" xfId="0" applyNumberFormat="1" applyFont="1" applyFill="1" applyBorder="1" applyAlignment="1" applyProtection="1">
      <alignment horizontal="center" vertical="center"/>
    </xf>
    <xf numFmtId="176" fontId="22" fillId="0" borderId="0" xfId="0" applyNumberFormat="1" applyFont="1" applyFill="1" applyBorder="1" applyAlignment="1" applyProtection="1">
      <alignment horizontal="right" vertical="center"/>
    </xf>
    <xf numFmtId="0" fontId="23" fillId="0" borderId="0" xfId="0" applyFont="1" applyFill="1" applyBorder="1" applyAlignment="1"/>
    <xf numFmtId="0" fontId="3" fillId="5" borderId="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5" borderId="1" xfId="0" applyFont="1" applyFill="1" applyBorder="1" applyAlignment="1">
      <alignment horizontal="distributed" vertical="center" wrapText="1"/>
    </xf>
    <xf numFmtId="0" fontId="3" fillId="5" borderId="13" xfId="0" applyFont="1" applyFill="1" applyBorder="1" applyAlignment="1">
      <alignment horizontal="center" vertical="center" wrapText="1"/>
    </xf>
    <xf numFmtId="176" fontId="0" fillId="0" borderId="13" xfId="0" applyNumberFormat="1" applyFill="1" applyBorder="1" applyAlignment="1">
      <alignment vertical="center"/>
    </xf>
    <xf numFmtId="0" fontId="24" fillId="0" borderId="20" xfId="0" applyFont="1" applyFill="1" applyBorder="1" applyAlignment="1">
      <alignment horizontal="left" vertical="center" shrinkToFit="1"/>
    </xf>
    <xf numFmtId="0" fontId="24" fillId="0" borderId="21" xfId="0" applyFont="1" applyFill="1" applyBorder="1" applyAlignment="1">
      <alignment horizontal="left" vertical="center" shrinkToFit="1"/>
    </xf>
    <xf numFmtId="0" fontId="24" fillId="0" borderId="22" xfId="0" applyFont="1" applyFill="1" applyBorder="1" applyAlignment="1">
      <alignment horizontal="left" vertical="center" shrinkToFit="1"/>
    </xf>
    <xf numFmtId="0" fontId="24" fillId="0" borderId="1" xfId="0" applyFont="1" applyFill="1" applyBorder="1" applyAlignment="1">
      <alignment horizontal="left" vertical="center" shrinkToFit="1"/>
    </xf>
    <xf numFmtId="176" fontId="20" fillId="0" borderId="13" xfId="0" applyNumberFormat="1" applyFont="1" applyFill="1" applyBorder="1" applyAlignment="1"/>
    <xf numFmtId="0" fontId="24" fillId="0" borderId="23" xfId="0" applyFont="1" applyFill="1" applyBorder="1" applyAlignment="1">
      <alignment horizontal="left" vertical="center" shrinkToFit="1"/>
    </xf>
    <xf numFmtId="0" fontId="24" fillId="0" borderId="24" xfId="0" applyFont="1" applyFill="1" applyBorder="1" applyAlignment="1">
      <alignment horizontal="left" vertical="center" shrinkToFit="1"/>
    </xf>
    <xf numFmtId="0" fontId="24" fillId="0" borderId="25" xfId="0" applyFont="1" applyFill="1" applyBorder="1" applyAlignment="1">
      <alignment horizontal="left" vertical="center" shrinkToFit="1"/>
    </xf>
    <xf numFmtId="0" fontId="24" fillId="0" borderId="17" xfId="0" applyFont="1" applyFill="1" applyBorder="1" applyAlignment="1">
      <alignment horizontal="left" vertical="center" shrinkToFit="1"/>
    </xf>
    <xf numFmtId="176" fontId="20" fillId="0" borderId="18" xfId="0" applyNumberFormat="1" applyFont="1" applyFill="1" applyBorder="1" applyAlignment="1"/>
    <xf numFmtId="3" fontId="3" fillId="0" borderId="5" xfId="0" applyNumberFormat="1" applyFont="1" applyFill="1" applyBorder="1" applyAlignment="1" applyProtection="1">
      <alignment horizontal="right" vertical="center"/>
    </xf>
    <xf numFmtId="3" fontId="3" fillId="0" borderId="4" xfId="0" applyNumberFormat="1" applyFont="1" applyFill="1" applyBorder="1" applyAlignment="1" applyProtection="1">
      <alignment horizontal="right" vertical="center"/>
    </xf>
    <xf numFmtId="0" fontId="0" fillId="0" borderId="0" xfId="0"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49" fontId="27" fillId="0" borderId="0" xfId="10" applyNumberFormat="1" applyFont="1">
      <alignment vertical="center"/>
    </xf>
    <xf numFmtId="49" fontId="0" fillId="0" borderId="0" xfId="0" applyNumberForma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市本级）2014资本经营预算表"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4 2" xfId="51"/>
    <cellStyle name="常规 5" xfId="52"/>
  </cellStyles>
  <dxfs count="1">
    <dxf>
      <font>
        <b val="0"/>
        <i val="0"/>
        <color indexed="9"/>
      </font>
    </dxf>
  </dxfs>
  <tableStyles count="0" defaultTableStyle="TableStyleMedium2" defaultPivotStyle="PivotStyleLight16"/>
  <colors>
    <mruColors>
      <color rgb="000070C0"/>
      <color rgb="00FFFFFF"/>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ownloads\&#23548;&#20986;&#39033;&#30446;&#24635;&#35272;_2022-11-01%2011-6-34_2022-11-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页"/>
    </sheetNames>
    <sheetDataSet>
      <sheetData sheetId="0">
        <row r="1">
          <cell r="D1" t="str">
            <v>项目名称</v>
          </cell>
          <cell r="E1" t="str">
            <v>项目编码</v>
          </cell>
        </row>
        <row r="2">
          <cell r="D2" t="str">
            <v>香炉洲大桥</v>
          </cell>
          <cell r="E2" t="str">
            <v>P20430112-0062</v>
          </cell>
        </row>
        <row r="3">
          <cell r="D3" t="str">
            <v>青石九年一贯制学校</v>
          </cell>
          <cell r="E3" t="str">
            <v>P17430112-0044</v>
          </cell>
        </row>
        <row r="4">
          <cell r="D4" t="str">
            <v>高裕九年一贯制学校</v>
          </cell>
          <cell r="E4" t="str">
            <v>P21430112-0003</v>
          </cell>
        </row>
        <row r="5">
          <cell r="D5" t="str">
            <v>小型水库治理项目</v>
          </cell>
          <cell r="E5" t="str">
            <v>P21430112-0007</v>
          </cell>
        </row>
        <row r="6">
          <cell r="D6" t="str">
            <v>湖南省长沙市望城区河东商贸物流园物流基础设施建设项目</v>
          </cell>
          <cell r="E6" t="str">
            <v>P19430112-0052</v>
          </cell>
        </row>
        <row r="7">
          <cell r="D7" t="str">
            <v>长沙高铁西站配套交通基础设施项目</v>
          </cell>
          <cell r="E7" t="str">
            <v>P20430112-0053</v>
          </cell>
        </row>
        <row r="8">
          <cell r="D8" t="str">
            <v>洞庭湖生态经济区长沙市望城区黄金河水环境综合治理工程项目</v>
          </cell>
          <cell r="E8" t="str">
            <v>P20430112-0054</v>
          </cell>
        </row>
        <row r="9">
          <cell r="D9" t="str">
            <v>湖南省长沙市望城区铜官历史文化名镇全域旅游目的地配套基础设施项目</v>
          </cell>
          <cell r="E9" t="str">
            <v>P20430112-0061</v>
          </cell>
        </row>
        <row r="10">
          <cell r="D10" t="str">
            <v>芙蓉北大道</v>
          </cell>
          <cell r="E10" t="str">
            <v>P21430112-0005</v>
          </cell>
        </row>
        <row r="11">
          <cell r="D11" t="str">
            <v>农村公路建设</v>
          </cell>
          <cell r="E11" t="str">
            <v>P21430112-0002</v>
          </cell>
        </row>
        <row r="12">
          <cell r="D12" t="str">
            <v>长沙市望城区高新技术产业开发区创新创业园建设项目</v>
          </cell>
          <cell r="E12" t="str">
            <v>P19430112-0040</v>
          </cell>
        </row>
        <row r="13">
          <cell r="D13" t="str">
            <v>湖南省长沙市望城高新技术产业开发区医药原辅料产业园建设项目</v>
          </cell>
          <cell r="E13" t="str">
            <v>P20430112-0036</v>
          </cell>
        </row>
        <row r="14">
          <cell r="D14" t="str">
            <v>观音岩九年一贯制学校</v>
          </cell>
          <cell r="E14" t="str">
            <v>P17430112-0043</v>
          </cell>
        </row>
        <row r="15">
          <cell r="D15" t="str">
            <v>长沙市国家级望城经济技术开发区大河西交通物流枢纽区建设项目</v>
          </cell>
          <cell r="E15" t="str">
            <v>P20430112-0057</v>
          </cell>
        </row>
        <row r="16">
          <cell r="D16" t="str">
            <v>长沙望城经济技术开发区华为智能终端智能制造厂房配套项目</v>
          </cell>
          <cell r="E16" t="str">
            <v>P20430112-0058</v>
          </cell>
        </row>
        <row r="17">
          <cell r="D17" t="str">
            <v>长沙市国家级望城经济技术开发区千亿级智能终端产业链配套建设项目</v>
          </cell>
          <cell r="E17" t="str">
            <v>P20430112-0059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
  <sheetViews>
    <sheetView workbookViewId="0">
      <selection activeCell="B7" sqref="B7"/>
    </sheetView>
  </sheetViews>
  <sheetFormatPr defaultColWidth="9" defaultRowHeight="14.4" outlineLevelCol="1"/>
  <cols>
    <col min="1" max="1" width="9" style="131"/>
    <col min="2" max="2" width="62.25" style="2" customWidth="1"/>
    <col min="3" max="16384" width="9" style="2"/>
  </cols>
  <sheetData>
    <row r="1" s="2" customFormat="1" ht="36.95" customHeight="1" spans="1:2">
      <c r="A1" s="132" t="s">
        <v>0</v>
      </c>
      <c r="B1" s="132"/>
    </row>
    <row r="2" s="2" customFormat="1" spans="1:1">
      <c r="A2" s="131"/>
    </row>
    <row r="3" s="2" customFormat="1" ht="20.4" spans="1:2">
      <c r="A3" s="133">
        <v>1</v>
      </c>
      <c r="B3" s="134" t="s">
        <v>1</v>
      </c>
    </row>
    <row r="4" s="2" customFormat="1" ht="20.4" spans="1:2">
      <c r="A4" s="133">
        <v>2</v>
      </c>
      <c r="B4" s="134" t="s">
        <v>2</v>
      </c>
    </row>
    <row r="5" s="2" customFormat="1" ht="20.4" spans="1:2">
      <c r="A5" s="133">
        <v>3</v>
      </c>
      <c r="B5" s="134" t="s">
        <v>3</v>
      </c>
    </row>
    <row r="6" s="2" customFormat="1" ht="20.4" spans="1:2">
      <c r="A6" s="133">
        <v>4</v>
      </c>
      <c r="B6" s="134" t="s">
        <v>4</v>
      </c>
    </row>
    <row r="7" s="2" customFormat="1" ht="20.4" spans="1:2">
      <c r="A7" s="133">
        <v>5</v>
      </c>
      <c r="B7" s="134" t="s">
        <v>5</v>
      </c>
    </row>
    <row r="8" s="2" customFormat="1" ht="20.4" spans="1:2">
      <c r="A8" s="133">
        <v>6</v>
      </c>
      <c r="B8" s="134" t="s">
        <v>6</v>
      </c>
    </row>
    <row r="9" s="2" customFormat="1" ht="20.4" spans="1:2">
      <c r="A9" s="133">
        <v>7</v>
      </c>
      <c r="B9" s="134" t="s">
        <v>7</v>
      </c>
    </row>
    <row r="10" s="2" customFormat="1" ht="20.4" spans="1:2">
      <c r="A10" s="133">
        <v>8</v>
      </c>
      <c r="B10" s="134" t="s">
        <v>8</v>
      </c>
    </row>
    <row r="11" s="2" customFormat="1" ht="20.4" spans="1:2">
      <c r="A11" s="133">
        <v>9</v>
      </c>
      <c r="B11" s="134" t="s">
        <v>9</v>
      </c>
    </row>
    <row r="12" s="2" customFormat="1" ht="20.4" spans="1:2">
      <c r="A12" s="133">
        <v>10</v>
      </c>
      <c r="B12" s="134" t="s">
        <v>10</v>
      </c>
    </row>
    <row r="13" s="2" customFormat="1" ht="20.4" spans="1:2">
      <c r="A13" s="133">
        <v>11</v>
      </c>
      <c r="B13" s="134" t="s">
        <v>11</v>
      </c>
    </row>
    <row r="14" s="2" customFormat="1" ht="20.4" spans="1:2">
      <c r="A14" s="133">
        <v>12</v>
      </c>
      <c r="B14" s="134" t="s">
        <v>12</v>
      </c>
    </row>
    <row r="15" s="2" customFormat="1" ht="20.4" spans="1:2">
      <c r="A15" s="133">
        <v>13</v>
      </c>
      <c r="B15" s="134" t="s">
        <v>13</v>
      </c>
    </row>
    <row r="16" s="2" customFormat="1" ht="20.4" spans="1:2">
      <c r="A16" s="133">
        <v>14</v>
      </c>
      <c r="B16" s="134" t="s">
        <v>14</v>
      </c>
    </row>
    <row r="17" s="2" customFormat="1" ht="20.4" spans="1:2">
      <c r="A17" s="133">
        <v>15</v>
      </c>
      <c r="B17" s="134" t="s">
        <v>15</v>
      </c>
    </row>
    <row r="18" s="2" customFormat="1" ht="20.4" spans="1:2">
      <c r="A18" s="133">
        <v>16</v>
      </c>
      <c r="B18" s="134" t="s">
        <v>16</v>
      </c>
    </row>
    <row r="19" s="2" customFormat="1" ht="20.4" spans="1:2">
      <c r="A19" s="133">
        <v>17</v>
      </c>
      <c r="B19" s="134" t="s">
        <v>17</v>
      </c>
    </row>
    <row r="20" s="2" customFormat="1" ht="20.4" spans="1:2">
      <c r="A20" s="133">
        <v>18</v>
      </c>
      <c r="B20" s="134" t="s">
        <v>18</v>
      </c>
    </row>
    <row r="21" s="2" customFormat="1" ht="20.4" spans="1:2">
      <c r="A21" s="133">
        <v>19</v>
      </c>
      <c r="B21" s="134" t="s">
        <v>19</v>
      </c>
    </row>
    <row r="22" s="2" customFormat="1" ht="20.4" spans="1:2">
      <c r="A22" s="133">
        <v>20</v>
      </c>
      <c r="B22" s="134" t="s">
        <v>20</v>
      </c>
    </row>
    <row r="23" s="2" customFormat="1" ht="20.4" spans="1:2">
      <c r="A23" s="133">
        <v>21</v>
      </c>
      <c r="B23" s="134" t="s">
        <v>21</v>
      </c>
    </row>
    <row r="24" s="2" customFormat="1" ht="20.4" spans="1:2">
      <c r="A24" s="133">
        <v>22</v>
      </c>
      <c r="B24" s="134" t="s">
        <v>22</v>
      </c>
    </row>
    <row r="25" s="2" customFormat="1" ht="20.4" spans="1:2">
      <c r="A25" s="133">
        <v>23</v>
      </c>
      <c r="B25" s="134" t="s">
        <v>23</v>
      </c>
    </row>
    <row r="26" s="2" customFormat="1" spans="1:2">
      <c r="A26" s="131"/>
      <c r="B26" s="135"/>
    </row>
    <row r="27" s="2" customFormat="1" spans="1:2">
      <c r="A27" s="131"/>
      <c r="B27" s="135"/>
    </row>
  </sheetData>
  <mergeCells count="1">
    <mergeCell ref="A1:B1"/>
  </mergeCells>
  <hyperlinks>
    <hyperlink ref="B3" location="'1一般公共预算收入决算明细表'!A1" display="一般公共预算收入决算明细表"/>
    <hyperlink ref="B4" location="'2一般公共预算支出决算功能分类明细表'!A1" display="一般公共预算支出决算功能分类明细表"/>
    <hyperlink ref="B8" location="'6一般公共预算税收返还和转移支付表'!A1" display="一般公共预算税收返还和转移支付表"/>
    <hyperlink ref="B16" location="'14国有资本经营预算收入决算明细表'!A1" display="国有资本经营预算收入决算明细表"/>
    <hyperlink ref="B20" location="'18社会保险基金预算收入情况表'!A1" display="社会保险基金预算收入情况表"/>
    <hyperlink ref="B10" location="'8政府性基金预算收入决算明细表'!A1" display="政府性基金预算收入决算明细表"/>
    <hyperlink ref="B11" location="'9政府性基金预算支出决算功能分类明细表'!A1" display="政府性基金预算支出决算功能分类明细表"/>
    <hyperlink ref="B17" location="'15国有资本经营预算支出决算明细表'!A1" display="国有资本经营预算支出决算明细表"/>
    <hyperlink ref="B21" location="'19社会保险基金预算支出情况表'!A1" display="社会保险基金预算支出情况表"/>
    <hyperlink ref="B7" location="'5一般公共预算财政拨款本级基本支出决算明细表'!A1" display="一般公共预算财政拨款本级基本支出决算明细表"/>
    <hyperlink ref="B9" location="'7地方政府一般债务限额和余额情况表'!A1" display="地方政府一般债务限额和余额情况表"/>
    <hyperlink ref="B12" location="'10本级政府性基金支出表'!A1" display="政府性基金预算转移性收支决算录入表"/>
    <hyperlink ref="B15" location="'13地方政府专项债务限额和余额情况表'!A1" display="地方政府专项债务限额和余额情况表"/>
    <hyperlink ref="B22" location="'20本级一般公共预算财政拨款“三公”经费支出决算表'!A1" display="本级一般公共预算财政拨款“三公”经费支出决算"/>
    <hyperlink ref="B5" location="'3一般公共预算支出决算经济分类明细表'!A1" display="一般公共预算支出决算经济分类明细表"/>
    <hyperlink ref="B23" location="'21地方政府债券使用情况表'!A1" display="地方政府债券使用情况表"/>
    <hyperlink ref="B24" location="'22政府债券发行及还本付息情况表'!A1" display="政府债券发行及还本付息情况表"/>
    <hyperlink ref="B6" location="'4一般公共预算财政拨款本级支出决算明细表'!A1" display="一般公共预算财政拨款本级支出决算明细表"/>
    <hyperlink ref="B13" location="'11政府性基金转移支付表'!A1" display="本级政府性基金支出表"/>
    <hyperlink ref="B14" location="'12政府性基金转移支付表（按项目分地区）'!A1" display="政府性基金转移支付表（按项目分地区）"/>
    <hyperlink ref="B18" location="'16本级国有资本经营预算支出表'!A1" display="本级国有资本经营预算支出表"/>
    <hyperlink ref="B19" location="'17国有资本经营预算对下安排转移支付表'!A1" display="国有资本经营预算对下安排转移支付表"/>
    <hyperlink ref="B25" location="'23地方政府债务限额、余额决算数'!A1" display="地方政府债务限额、余额决算数"/>
  </hyperlink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6"/>
  <sheetViews>
    <sheetView showZeros="0" topLeftCell="A251" workbookViewId="0">
      <selection activeCell="A276" sqref="A276"/>
    </sheetView>
  </sheetViews>
  <sheetFormatPr defaultColWidth="9.13888888888889" defaultRowHeight="15.6" outlineLevelCol="1"/>
  <cols>
    <col min="1" max="1" width="62.4444444444444" style="72" customWidth="1"/>
    <col min="2" max="2" width="25.3333333333333" style="72" customWidth="1"/>
    <col min="3" max="16384" width="9.13888888888889" style="72" customWidth="1"/>
  </cols>
  <sheetData>
    <row r="1" s="72" customFormat="1" ht="48.75" customHeight="1" spans="1:2">
      <c r="A1" s="73" t="s">
        <v>2930</v>
      </c>
      <c r="B1" s="73"/>
    </row>
    <row r="2" s="72" customFormat="1" ht="15.55" customHeight="1" spans="1:2">
      <c r="A2" s="60" t="s">
        <v>2931</v>
      </c>
      <c r="B2" s="60"/>
    </row>
    <row r="3" s="72" customFormat="1" ht="15.55" customHeight="1" spans="1:2">
      <c r="A3" s="60" t="s">
        <v>26</v>
      </c>
      <c r="B3" s="60"/>
    </row>
    <row r="4" s="72" customFormat="1" ht="17" customHeight="1" spans="1:2">
      <c r="A4" s="61" t="s">
        <v>27</v>
      </c>
      <c r="B4" s="61" t="s">
        <v>28</v>
      </c>
    </row>
    <row r="5" s="72" customFormat="1" ht="17" customHeight="1" spans="1:2">
      <c r="A5" s="74" t="s">
        <v>966</v>
      </c>
      <c r="B5" s="8">
        <v>0</v>
      </c>
    </row>
    <row r="6" s="72" customFormat="1" ht="17" customHeight="1" spans="1:2">
      <c r="A6" s="74" t="s">
        <v>2932</v>
      </c>
      <c r="B6" s="8">
        <v>0</v>
      </c>
    </row>
    <row r="7" s="72" customFormat="1" ht="17" customHeight="1" spans="1:2">
      <c r="A7" s="74" t="s">
        <v>2933</v>
      </c>
      <c r="B7" s="8">
        <v>0</v>
      </c>
    </row>
    <row r="8" s="72" customFormat="1" ht="17" customHeight="1" spans="1:2">
      <c r="A8" s="74" t="s">
        <v>2934</v>
      </c>
      <c r="B8" s="8">
        <v>0</v>
      </c>
    </row>
    <row r="9" s="72" customFormat="1" ht="17" customHeight="1" spans="1:2">
      <c r="A9" s="74" t="s">
        <v>2935</v>
      </c>
      <c r="B9" s="8">
        <v>0</v>
      </c>
    </row>
    <row r="10" s="72" customFormat="1" ht="17" customHeight="1" spans="1:2">
      <c r="A10" s="74" t="s">
        <v>2936</v>
      </c>
      <c r="B10" s="8">
        <v>0</v>
      </c>
    </row>
    <row r="11" s="72" customFormat="1" ht="17" customHeight="1" spans="1:2">
      <c r="A11" s="74" t="s">
        <v>2937</v>
      </c>
      <c r="B11" s="8">
        <v>0</v>
      </c>
    </row>
    <row r="12" s="72" customFormat="1" ht="17" customHeight="1" spans="1:2">
      <c r="A12" s="74" t="s">
        <v>2938</v>
      </c>
      <c r="B12" s="8">
        <v>0</v>
      </c>
    </row>
    <row r="13" s="72" customFormat="1" ht="17" customHeight="1" spans="1:2">
      <c r="A13" s="68" t="s">
        <v>1015</v>
      </c>
      <c r="B13" s="8">
        <v>49</v>
      </c>
    </row>
    <row r="14" s="72" customFormat="1" ht="17" customHeight="1" spans="1:2">
      <c r="A14" s="69" t="s">
        <v>2939</v>
      </c>
      <c r="B14" s="70">
        <v>49</v>
      </c>
    </row>
    <row r="15" s="72" customFormat="1" ht="17" customHeight="1" spans="1:2">
      <c r="A15" s="68" t="s">
        <v>2940</v>
      </c>
      <c r="B15" s="8">
        <v>12</v>
      </c>
    </row>
    <row r="16" s="72" customFormat="1" ht="17" customHeight="1" spans="1:2">
      <c r="A16" s="68" t="s">
        <v>2941</v>
      </c>
      <c r="B16" s="8">
        <v>0</v>
      </c>
    </row>
    <row r="17" s="72" customFormat="1" ht="17" customHeight="1" spans="1:2">
      <c r="A17" s="68" t="s">
        <v>2942</v>
      </c>
      <c r="B17" s="8">
        <v>0</v>
      </c>
    </row>
    <row r="18" s="72" customFormat="1" ht="17" customHeight="1" spans="1:2">
      <c r="A18" s="68" t="s">
        <v>2943</v>
      </c>
      <c r="B18" s="8">
        <v>0</v>
      </c>
    </row>
    <row r="19" s="72" customFormat="1" ht="17" customHeight="1" spans="1:2">
      <c r="A19" s="68" t="s">
        <v>2944</v>
      </c>
      <c r="B19" s="8">
        <v>37</v>
      </c>
    </row>
    <row r="20" s="72" customFormat="1" ht="17" customHeight="1" spans="1:2">
      <c r="A20" s="68" t="s">
        <v>2945</v>
      </c>
      <c r="B20" s="8">
        <v>0</v>
      </c>
    </row>
    <row r="21" s="72" customFormat="1" ht="17" customHeight="1" spans="1:2">
      <c r="A21" s="68" t="s">
        <v>2946</v>
      </c>
      <c r="B21" s="8">
        <v>0</v>
      </c>
    </row>
    <row r="22" s="72" customFormat="1" ht="17" customHeight="1" spans="1:2">
      <c r="A22" s="68" t="s">
        <v>2947</v>
      </c>
      <c r="B22" s="8">
        <v>0</v>
      </c>
    </row>
    <row r="23" s="72" customFormat="1" ht="17" customHeight="1" spans="1:2">
      <c r="A23" s="68" t="s">
        <v>2948</v>
      </c>
      <c r="B23" s="8">
        <v>0</v>
      </c>
    </row>
    <row r="24" s="72" customFormat="1" ht="17" customHeight="1" spans="1:2">
      <c r="A24" s="68" t="s">
        <v>2949</v>
      </c>
      <c r="B24" s="8">
        <v>0</v>
      </c>
    </row>
    <row r="25" s="72" customFormat="1" ht="17" customHeight="1" spans="1:2">
      <c r="A25" s="68" t="s">
        <v>2950</v>
      </c>
      <c r="B25" s="8">
        <v>0</v>
      </c>
    </row>
    <row r="26" s="72" customFormat="1" ht="17" customHeight="1" spans="1:2">
      <c r="A26" s="68" t="s">
        <v>2951</v>
      </c>
      <c r="B26" s="8">
        <v>0</v>
      </c>
    </row>
    <row r="27" s="72" customFormat="1" ht="17" customHeight="1" spans="1:2">
      <c r="A27" s="68" t="s">
        <v>2952</v>
      </c>
      <c r="B27" s="8">
        <v>0</v>
      </c>
    </row>
    <row r="28" s="72" customFormat="1" ht="17" customHeight="1" spans="1:2">
      <c r="A28" s="68" t="s">
        <v>2953</v>
      </c>
      <c r="B28" s="8">
        <v>0</v>
      </c>
    </row>
    <row r="29" s="72" customFormat="1" ht="17" customHeight="1" spans="1:2">
      <c r="A29" s="68" t="s">
        <v>1057</v>
      </c>
      <c r="B29" s="8">
        <v>771</v>
      </c>
    </row>
    <row r="30" s="72" customFormat="1" ht="17" customHeight="1" spans="1:2">
      <c r="A30" s="68" t="s">
        <v>2954</v>
      </c>
      <c r="B30" s="8">
        <v>770</v>
      </c>
    </row>
    <row r="31" s="72" customFormat="1" ht="17" customHeight="1" spans="1:2">
      <c r="A31" s="68" t="s">
        <v>2955</v>
      </c>
      <c r="B31" s="8">
        <v>307</v>
      </c>
    </row>
    <row r="32" s="72" customFormat="1" ht="17" customHeight="1" spans="1:2">
      <c r="A32" s="68" t="s">
        <v>2956</v>
      </c>
      <c r="B32" s="8">
        <v>463</v>
      </c>
    </row>
    <row r="33" s="72" customFormat="1" ht="17" customHeight="1" spans="1:2">
      <c r="A33" s="68" t="s">
        <v>2957</v>
      </c>
      <c r="B33" s="8">
        <v>0</v>
      </c>
    </row>
    <row r="34" s="72" customFormat="1" ht="17" customHeight="1" spans="1:2">
      <c r="A34" s="68" t="s">
        <v>2958</v>
      </c>
      <c r="B34" s="8">
        <v>1</v>
      </c>
    </row>
    <row r="35" s="72" customFormat="1" ht="17" customHeight="1" spans="1:2">
      <c r="A35" s="68" t="s">
        <v>2955</v>
      </c>
      <c r="B35" s="8">
        <v>0</v>
      </c>
    </row>
    <row r="36" s="72" customFormat="1" ht="17" customHeight="1" spans="1:2">
      <c r="A36" s="68" t="s">
        <v>2956</v>
      </c>
      <c r="B36" s="8">
        <v>1</v>
      </c>
    </row>
    <row r="37" s="72" customFormat="1" ht="17" customHeight="1" spans="1:2">
      <c r="A37" s="68" t="s">
        <v>2959</v>
      </c>
      <c r="B37" s="8">
        <v>0</v>
      </c>
    </row>
    <row r="38" s="72" customFormat="1" ht="17" customHeight="1" spans="1:2">
      <c r="A38" s="68" t="s">
        <v>2960</v>
      </c>
      <c r="B38" s="8">
        <v>0</v>
      </c>
    </row>
    <row r="39" s="72" customFormat="1" ht="17" customHeight="1" spans="1:2">
      <c r="A39" s="68" t="s">
        <v>2956</v>
      </c>
      <c r="B39" s="8">
        <v>0</v>
      </c>
    </row>
    <row r="40" s="72" customFormat="1" ht="17" customHeight="1" spans="1:2">
      <c r="A40" s="68" t="s">
        <v>2961</v>
      </c>
      <c r="B40" s="8">
        <v>0</v>
      </c>
    </row>
    <row r="41" s="72" customFormat="1" ht="17" customHeight="1" spans="1:2">
      <c r="A41" s="68" t="s">
        <v>1229</v>
      </c>
      <c r="B41" s="8">
        <v>0</v>
      </c>
    </row>
    <row r="42" s="72" customFormat="1" ht="17" customHeight="1" spans="1:2">
      <c r="A42" s="68" t="s">
        <v>2962</v>
      </c>
      <c r="B42" s="8">
        <v>0</v>
      </c>
    </row>
    <row r="43" s="72" customFormat="1" ht="17" customHeight="1" spans="1:2">
      <c r="A43" s="68" t="s">
        <v>2963</v>
      </c>
      <c r="B43" s="8">
        <v>0</v>
      </c>
    </row>
    <row r="44" s="72" customFormat="1" ht="17" customHeight="1" spans="1:2">
      <c r="A44" s="68" t="s">
        <v>2964</v>
      </c>
      <c r="B44" s="8">
        <v>0</v>
      </c>
    </row>
    <row r="45" s="72" customFormat="1" ht="17" customHeight="1" spans="1:2">
      <c r="A45" s="68" t="s">
        <v>2965</v>
      </c>
      <c r="B45" s="8">
        <v>0</v>
      </c>
    </row>
    <row r="46" s="72" customFormat="1" ht="17" customHeight="1" spans="1:2">
      <c r="A46" s="68" t="s">
        <v>2966</v>
      </c>
      <c r="B46" s="8">
        <v>0</v>
      </c>
    </row>
    <row r="47" s="72" customFormat="1" ht="17" customHeight="1" spans="1:2">
      <c r="A47" s="68" t="s">
        <v>2967</v>
      </c>
      <c r="B47" s="8">
        <v>0</v>
      </c>
    </row>
    <row r="48" s="72" customFormat="1" ht="17" customHeight="1" spans="1:2">
      <c r="A48" s="68" t="s">
        <v>2968</v>
      </c>
      <c r="B48" s="8">
        <v>0</v>
      </c>
    </row>
    <row r="49" s="72" customFormat="1" ht="17" customHeight="1" spans="1:2">
      <c r="A49" s="68" t="s">
        <v>2969</v>
      </c>
      <c r="B49" s="8">
        <v>0</v>
      </c>
    </row>
    <row r="50" s="72" customFormat="1" ht="17" customHeight="1" spans="1:2">
      <c r="A50" s="68" t="s">
        <v>2970</v>
      </c>
      <c r="B50" s="8">
        <v>0</v>
      </c>
    </row>
    <row r="51" s="72" customFormat="1" ht="17" customHeight="1" spans="1:2">
      <c r="A51" s="68" t="s">
        <v>2971</v>
      </c>
      <c r="B51" s="8">
        <v>0</v>
      </c>
    </row>
    <row r="52" s="72" customFormat="1" ht="17" customHeight="1" spans="1:2">
      <c r="A52" s="68" t="s">
        <v>1300</v>
      </c>
      <c r="B52" s="8">
        <v>1341969</v>
      </c>
    </row>
    <row r="53" s="72" customFormat="1" ht="17" customHeight="1" spans="1:2">
      <c r="A53" s="68" t="s">
        <v>2972</v>
      </c>
      <c r="B53" s="8">
        <v>1262994</v>
      </c>
    </row>
    <row r="54" s="72" customFormat="1" ht="17" customHeight="1" spans="1:2">
      <c r="A54" s="68" t="s">
        <v>2973</v>
      </c>
      <c r="B54" s="8">
        <v>181105</v>
      </c>
    </row>
    <row r="55" s="72" customFormat="1" ht="17" customHeight="1" spans="1:2">
      <c r="A55" s="68" t="s">
        <v>2974</v>
      </c>
      <c r="B55" s="8">
        <v>994780</v>
      </c>
    </row>
    <row r="56" s="72" customFormat="1" ht="17" customHeight="1" spans="1:2">
      <c r="A56" s="68" t="s">
        <v>2975</v>
      </c>
      <c r="B56" s="8">
        <v>0</v>
      </c>
    </row>
    <row r="57" s="72" customFormat="1" ht="17" customHeight="1" spans="1:2">
      <c r="A57" s="68" t="s">
        <v>2976</v>
      </c>
      <c r="B57" s="8">
        <v>53736</v>
      </c>
    </row>
    <row r="58" s="72" customFormat="1" ht="17" customHeight="1" spans="1:2">
      <c r="A58" s="68" t="s">
        <v>2977</v>
      </c>
      <c r="B58" s="8">
        <v>21642</v>
      </c>
    </row>
    <row r="59" s="72" customFormat="1" ht="17" customHeight="1" spans="1:2">
      <c r="A59" s="68" t="s">
        <v>2978</v>
      </c>
      <c r="B59" s="8">
        <v>11676</v>
      </c>
    </row>
    <row r="60" s="72" customFormat="1" ht="17" customHeight="1" spans="1:2">
      <c r="A60" s="68" t="s">
        <v>2979</v>
      </c>
      <c r="B60" s="8">
        <v>0</v>
      </c>
    </row>
    <row r="61" s="72" customFormat="1" ht="17" customHeight="1" spans="1:2">
      <c r="A61" s="68" t="s">
        <v>2980</v>
      </c>
      <c r="B61" s="8">
        <v>0</v>
      </c>
    </row>
    <row r="62" s="72" customFormat="1" ht="17" customHeight="1" spans="1:2">
      <c r="A62" s="68" t="s">
        <v>2981</v>
      </c>
      <c r="B62" s="8">
        <v>0</v>
      </c>
    </row>
    <row r="63" s="72" customFormat="1" ht="17" customHeight="1" spans="1:2">
      <c r="A63" s="68" t="s">
        <v>2982</v>
      </c>
      <c r="B63" s="8">
        <v>0</v>
      </c>
    </row>
    <row r="64" s="72" customFormat="1" ht="17" customHeight="1" spans="1:2">
      <c r="A64" s="68" t="s">
        <v>1607</v>
      </c>
      <c r="B64" s="8">
        <v>0</v>
      </c>
    </row>
    <row r="65" s="72" customFormat="1" ht="17" customHeight="1" spans="1:2">
      <c r="A65" s="68" t="s">
        <v>2983</v>
      </c>
      <c r="B65" s="8">
        <v>55</v>
      </c>
    </row>
    <row r="66" s="72" customFormat="1" ht="17" customHeight="1" spans="1:2">
      <c r="A66" s="68" t="s">
        <v>2984</v>
      </c>
      <c r="B66" s="8">
        <v>41801</v>
      </c>
    </row>
    <row r="67" s="72" customFormat="1" ht="17" customHeight="1" spans="1:2">
      <c r="A67" s="68" t="s">
        <v>2973</v>
      </c>
      <c r="B67" s="8">
        <v>0</v>
      </c>
    </row>
    <row r="68" s="72" customFormat="1" ht="17" customHeight="1" spans="1:2">
      <c r="A68" s="68" t="s">
        <v>2974</v>
      </c>
      <c r="B68" s="8">
        <v>41801</v>
      </c>
    </row>
    <row r="69" s="72" customFormat="1" ht="17" customHeight="1" spans="1:2">
      <c r="A69" s="68" t="s">
        <v>2985</v>
      </c>
      <c r="B69" s="8">
        <v>0</v>
      </c>
    </row>
    <row r="70" s="72" customFormat="1" ht="17" customHeight="1" spans="1:2">
      <c r="A70" s="68" t="s">
        <v>2986</v>
      </c>
      <c r="B70" s="8">
        <v>487</v>
      </c>
    </row>
    <row r="71" s="72" customFormat="1" ht="17" customHeight="1" spans="1:2">
      <c r="A71" s="68" t="s">
        <v>2987</v>
      </c>
      <c r="B71" s="8">
        <v>32699</v>
      </c>
    </row>
    <row r="72" s="72" customFormat="1" ht="17" customHeight="1" spans="1:2">
      <c r="A72" s="68" t="s">
        <v>2988</v>
      </c>
      <c r="B72" s="8">
        <v>0</v>
      </c>
    </row>
    <row r="73" s="72" customFormat="1" ht="17" customHeight="1" spans="1:2">
      <c r="A73" s="68" t="s">
        <v>2989</v>
      </c>
      <c r="B73" s="8">
        <v>19</v>
      </c>
    </row>
    <row r="74" s="72" customFormat="1" ht="17" customHeight="1" spans="1:2">
      <c r="A74" s="68" t="s">
        <v>2990</v>
      </c>
      <c r="B74" s="8">
        <v>0</v>
      </c>
    </row>
    <row r="75" s="72" customFormat="1" ht="17" customHeight="1" spans="1:2">
      <c r="A75" s="68" t="s">
        <v>2991</v>
      </c>
      <c r="B75" s="8">
        <v>0</v>
      </c>
    </row>
    <row r="76" s="72" customFormat="1" ht="17" customHeight="1" spans="1:2">
      <c r="A76" s="68" t="s">
        <v>2992</v>
      </c>
      <c r="B76" s="8">
        <v>32680</v>
      </c>
    </row>
    <row r="77" s="72" customFormat="1" ht="17" customHeight="1" spans="1:2">
      <c r="A77" s="68" t="s">
        <v>2993</v>
      </c>
      <c r="B77" s="8">
        <v>3988</v>
      </c>
    </row>
    <row r="78" s="72" customFormat="1" ht="17" customHeight="1" spans="1:2">
      <c r="A78" s="68" t="s">
        <v>2994</v>
      </c>
      <c r="B78" s="8">
        <v>0</v>
      </c>
    </row>
    <row r="79" s="72" customFormat="1" ht="17" customHeight="1" spans="1:2">
      <c r="A79" s="68" t="s">
        <v>2995</v>
      </c>
      <c r="B79" s="8">
        <v>0</v>
      </c>
    </row>
    <row r="80" s="72" customFormat="1" ht="17" customHeight="1" spans="1:2">
      <c r="A80" s="68" t="s">
        <v>2996</v>
      </c>
      <c r="B80" s="8">
        <v>3988</v>
      </c>
    </row>
    <row r="81" s="72" customFormat="1" ht="17" customHeight="1" spans="1:2">
      <c r="A81" s="68" t="s">
        <v>2997</v>
      </c>
      <c r="B81" s="8">
        <v>0</v>
      </c>
    </row>
    <row r="82" s="72" customFormat="1" ht="17" customHeight="1" spans="1:2">
      <c r="A82" s="68" t="s">
        <v>2998</v>
      </c>
      <c r="B82" s="8">
        <v>0</v>
      </c>
    </row>
    <row r="83" s="72" customFormat="1" ht="17" customHeight="1" spans="1:2">
      <c r="A83" s="68" t="s">
        <v>2999</v>
      </c>
      <c r="B83" s="8">
        <v>0</v>
      </c>
    </row>
    <row r="84" s="72" customFormat="1" ht="17" customHeight="1" spans="1:2">
      <c r="A84" s="68" t="s">
        <v>3000</v>
      </c>
      <c r="B84" s="8">
        <v>0</v>
      </c>
    </row>
    <row r="85" s="72" customFormat="1" ht="17" customHeight="1" spans="1:2">
      <c r="A85" s="68" t="s">
        <v>3001</v>
      </c>
      <c r="B85" s="8">
        <v>0</v>
      </c>
    </row>
    <row r="86" s="72" customFormat="1" ht="17" customHeight="1" spans="1:2">
      <c r="A86" s="68" t="s">
        <v>2998</v>
      </c>
      <c r="B86" s="8">
        <v>0</v>
      </c>
    </row>
    <row r="87" s="72" customFormat="1" ht="17" customHeight="1" spans="1:2">
      <c r="A87" s="68" t="s">
        <v>2999</v>
      </c>
      <c r="B87" s="8">
        <v>0</v>
      </c>
    </row>
    <row r="88" s="72" customFormat="1" ht="17" customHeight="1" spans="1:2">
      <c r="A88" s="68" t="s">
        <v>3002</v>
      </c>
      <c r="B88" s="8">
        <v>0</v>
      </c>
    </row>
    <row r="89" s="72" customFormat="1" ht="17" customHeight="1" spans="1:2">
      <c r="A89" s="68" t="s">
        <v>3003</v>
      </c>
      <c r="B89" s="8">
        <v>0</v>
      </c>
    </row>
    <row r="90" s="72" customFormat="1" ht="17" customHeight="1" spans="1:2">
      <c r="A90" s="68" t="s">
        <v>3004</v>
      </c>
      <c r="B90" s="8">
        <v>0</v>
      </c>
    </row>
    <row r="91" s="72" customFormat="1" ht="17" customHeight="1" spans="1:2">
      <c r="A91" s="68" t="s">
        <v>3005</v>
      </c>
      <c r="B91" s="8">
        <v>0</v>
      </c>
    </row>
    <row r="92" s="72" customFormat="1" ht="17" customHeight="1" spans="1:2">
      <c r="A92" s="68" t="s">
        <v>3006</v>
      </c>
      <c r="B92" s="8">
        <v>0</v>
      </c>
    </row>
    <row r="93" s="72" customFormat="1" ht="17" customHeight="1" spans="1:2">
      <c r="A93" s="68" t="s">
        <v>3007</v>
      </c>
      <c r="B93" s="8">
        <v>0</v>
      </c>
    </row>
    <row r="94" s="72" customFormat="1" ht="17" customHeight="1" spans="1:2">
      <c r="A94" s="68" t="s">
        <v>3008</v>
      </c>
      <c r="B94" s="8">
        <v>0</v>
      </c>
    </row>
    <row r="95" s="72" customFormat="1" ht="17" customHeight="1" spans="1:2">
      <c r="A95" s="68" t="s">
        <v>3009</v>
      </c>
      <c r="B95" s="8">
        <v>0</v>
      </c>
    </row>
    <row r="96" s="72" customFormat="1" ht="17" customHeight="1" spans="1:2">
      <c r="A96" s="68" t="s">
        <v>3010</v>
      </c>
      <c r="B96" s="8">
        <v>0</v>
      </c>
    </row>
    <row r="97" s="72" customFormat="1" ht="17" customHeight="1" spans="1:2">
      <c r="A97" s="68" t="s">
        <v>3011</v>
      </c>
      <c r="B97" s="8">
        <v>0</v>
      </c>
    </row>
    <row r="98" s="72" customFormat="1" ht="17" customHeight="1" spans="1:2">
      <c r="A98" s="68" t="s">
        <v>3012</v>
      </c>
      <c r="B98" s="8">
        <v>0</v>
      </c>
    </row>
    <row r="99" s="72" customFormat="1" ht="17" customHeight="1" spans="1:2">
      <c r="A99" s="68" t="s">
        <v>2998</v>
      </c>
      <c r="B99" s="8">
        <v>0</v>
      </c>
    </row>
    <row r="100" s="72" customFormat="1" ht="17" customHeight="1" spans="1:2">
      <c r="A100" s="68" t="s">
        <v>2999</v>
      </c>
      <c r="B100" s="8">
        <v>0</v>
      </c>
    </row>
    <row r="101" s="72" customFormat="1" ht="17" customHeight="1" spans="1:2">
      <c r="A101" s="68" t="s">
        <v>3013</v>
      </c>
      <c r="B101" s="8">
        <v>0</v>
      </c>
    </row>
    <row r="102" s="72" customFormat="1" ht="17" customHeight="1" spans="1:2">
      <c r="A102" s="68" t="s">
        <v>3014</v>
      </c>
      <c r="B102" s="8">
        <v>0</v>
      </c>
    </row>
    <row r="103" s="72" customFormat="1" ht="17" customHeight="1" spans="1:2">
      <c r="A103" s="68" t="s">
        <v>3015</v>
      </c>
      <c r="B103" s="8">
        <v>0</v>
      </c>
    </row>
    <row r="104" s="72" customFormat="1" ht="17" customHeight="1" spans="1:2">
      <c r="A104" s="68" t="s">
        <v>3016</v>
      </c>
      <c r="B104" s="8">
        <v>0</v>
      </c>
    </row>
    <row r="105" s="72" customFormat="1" ht="17" customHeight="1" spans="1:2">
      <c r="A105" s="68" t="s">
        <v>3017</v>
      </c>
      <c r="B105" s="8">
        <v>0</v>
      </c>
    </row>
    <row r="106" s="72" customFormat="1" ht="17" customHeight="1" spans="1:2">
      <c r="A106" s="68" t="s">
        <v>3018</v>
      </c>
      <c r="B106" s="8">
        <v>0</v>
      </c>
    </row>
    <row r="107" s="72" customFormat="1" ht="17" customHeight="1" spans="1:2">
      <c r="A107" s="68" t="s">
        <v>1320</v>
      </c>
      <c r="B107" s="8">
        <v>0</v>
      </c>
    </row>
    <row r="108" s="72" customFormat="1" ht="17" customHeight="1" spans="1:2">
      <c r="A108" s="68" t="s">
        <v>3019</v>
      </c>
      <c r="B108" s="8">
        <v>0</v>
      </c>
    </row>
    <row r="109" s="72" customFormat="1" ht="17" customHeight="1" spans="1:2">
      <c r="A109" s="68" t="s">
        <v>2956</v>
      </c>
      <c r="B109" s="8">
        <v>0</v>
      </c>
    </row>
    <row r="110" s="72" customFormat="1" ht="17" customHeight="1" spans="1:2">
      <c r="A110" s="68" t="s">
        <v>3020</v>
      </c>
      <c r="B110" s="8">
        <v>0</v>
      </c>
    </row>
    <row r="111" s="72" customFormat="1" ht="17" customHeight="1" spans="1:2">
      <c r="A111" s="68" t="s">
        <v>3021</v>
      </c>
      <c r="B111" s="8">
        <v>0</v>
      </c>
    </row>
    <row r="112" s="72" customFormat="1" ht="17" customHeight="1" spans="1:2">
      <c r="A112" s="68" t="s">
        <v>3022</v>
      </c>
      <c r="B112" s="8">
        <v>0</v>
      </c>
    </row>
    <row r="113" s="72" customFormat="1" ht="17" customHeight="1" spans="1:2">
      <c r="A113" s="68" t="s">
        <v>3023</v>
      </c>
      <c r="B113" s="8">
        <v>0</v>
      </c>
    </row>
    <row r="114" s="72" customFormat="1" ht="17" customHeight="1" spans="1:2">
      <c r="A114" s="68" t="s">
        <v>2956</v>
      </c>
      <c r="B114" s="8">
        <v>0</v>
      </c>
    </row>
    <row r="115" s="72" customFormat="1" ht="17" customHeight="1" spans="1:2">
      <c r="A115" s="68" t="s">
        <v>3020</v>
      </c>
      <c r="B115" s="8">
        <v>0</v>
      </c>
    </row>
    <row r="116" s="72" customFormat="1" ht="17" customHeight="1" spans="1:2">
      <c r="A116" s="68" t="s">
        <v>3024</v>
      </c>
      <c r="B116" s="8">
        <v>0</v>
      </c>
    </row>
    <row r="117" s="72" customFormat="1" ht="17" customHeight="1" spans="1:2">
      <c r="A117" s="68" t="s">
        <v>3025</v>
      </c>
      <c r="B117" s="8">
        <v>0</v>
      </c>
    </row>
    <row r="118" s="72" customFormat="1" ht="17" customHeight="1" spans="1:2">
      <c r="A118" s="68" t="s">
        <v>3026</v>
      </c>
      <c r="B118" s="8">
        <v>0</v>
      </c>
    </row>
    <row r="119" s="72" customFormat="1" ht="17" customHeight="1" spans="1:2">
      <c r="A119" s="68" t="s">
        <v>1385</v>
      </c>
      <c r="B119" s="8">
        <v>0</v>
      </c>
    </row>
    <row r="120" s="72" customFormat="1" ht="17" customHeight="1" spans="1:2">
      <c r="A120" s="68" t="s">
        <v>3027</v>
      </c>
      <c r="B120" s="8">
        <v>0</v>
      </c>
    </row>
    <row r="121" s="72" customFormat="1" ht="17" customHeight="1" spans="1:2">
      <c r="A121" s="68" t="s">
        <v>3028</v>
      </c>
      <c r="B121" s="8">
        <v>0</v>
      </c>
    </row>
    <row r="122" s="72" customFormat="1" ht="17" customHeight="1" spans="1:2">
      <c r="A122" s="68" t="s">
        <v>3029</v>
      </c>
      <c r="B122" s="8">
        <v>0</v>
      </c>
    </row>
    <row r="123" s="72" customFormat="1" ht="17" customHeight="1" spans="1:2">
      <c r="A123" s="68" t="s">
        <v>3030</v>
      </c>
      <c r="B123" s="8">
        <v>0</v>
      </c>
    </row>
    <row r="124" s="72" customFormat="1" ht="17" customHeight="1" spans="1:2">
      <c r="A124" s="68" t="s">
        <v>3031</v>
      </c>
      <c r="B124" s="8">
        <v>0</v>
      </c>
    </row>
    <row r="125" s="72" customFormat="1" ht="17" customHeight="1" spans="1:2">
      <c r="A125" s="68" t="s">
        <v>3032</v>
      </c>
      <c r="B125" s="8">
        <v>0</v>
      </c>
    </row>
    <row r="126" s="72" customFormat="1" ht="17" customHeight="1" spans="1:2">
      <c r="A126" s="68" t="s">
        <v>3033</v>
      </c>
      <c r="B126" s="8">
        <v>0</v>
      </c>
    </row>
    <row r="127" s="72" customFormat="1" ht="17" customHeight="1" spans="1:2">
      <c r="A127" s="68" t="s">
        <v>3034</v>
      </c>
      <c r="B127" s="8">
        <v>0</v>
      </c>
    </row>
    <row r="128" s="72" customFormat="1" ht="17" customHeight="1" spans="1:2">
      <c r="A128" s="68" t="s">
        <v>3035</v>
      </c>
      <c r="B128" s="8">
        <v>0</v>
      </c>
    </row>
    <row r="129" s="72" customFormat="1" ht="17" customHeight="1" spans="1:2">
      <c r="A129" s="68" t="s">
        <v>3036</v>
      </c>
      <c r="B129" s="8">
        <v>0</v>
      </c>
    </row>
    <row r="130" s="72" customFormat="1" ht="17" customHeight="1" spans="1:2">
      <c r="A130" s="68" t="s">
        <v>3037</v>
      </c>
      <c r="B130" s="8">
        <v>0</v>
      </c>
    </row>
    <row r="131" s="72" customFormat="1" ht="17" customHeight="1" spans="1:2">
      <c r="A131" s="68" t="s">
        <v>1416</v>
      </c>
      <c r="B131" s="8">
        <v>0</v>
      </c>
    </row>
    <row r="132" s="72" customFormat="1" ht="17" customHeight="1" spans="1:2">
      <c r="A132" s="68" t="s">
        <v>3038</v>
      </c>
      <c r="B132" s="8">
        <v>0</v>
      </c>
    </row>
    <row r="133" s="72" customFormat="1" ht="17" customHeight="1" spans="1:2">
      <c r="A133" s="68" t="s">
        <v>1418</v>
      </c>
      <c r="B133" s="8">
        <v>0</v>
      </c>
    </row>
    <row r="134" s="72" customFormat="1" ht="17" customHeight="1" spans="1:2">
      <c r="A134" s="68" t="s">
        <v>1419</v>
      </c>
      <c r="B134" s="8">
        <v>0</v>
      </c>
    </row>
    <row r="135" s="72" customFormat="1" ht="17" customHeight="1" spans="1:2">
      <c r="A135" s="68" t="s">
        <v>3039</v>
      </c>
      <c r="B135" s="8">
        <v>0</v>
      </c>
    </row>
    <row r="136" s="72" customFormat="1" ht="17" customHeight="1" spans="1:2">
      <c r="A136" s="68" t="s">
        <v>3040</v>
      </c>
      <c r="B136" s="8">
        <v>0</v>
      </c>
    </row>
    <row r="137" s="72" customFormat="1" ht="17" customHeight="1" spans="1:2">
      <c r="A137" s="68" t="s">
        <v>3041</v>
      </c>
      <c r="B137" s="8">
        <v>0</v>
      </c>
    </row>
    <row r="138" s="72" customFormat="1" ht="17" customHeight="1" spans="1:2">
      <c r="A138" s="68" t="s">
        <v>3039</v>
      </c>
      <c r="B138" s="8">
        <v>0</v>
      </c>
    </row>
    <row r="139" s="72" customFormat="1" ht="17" customHeight="1" spans="1:2">
      <c r="A139" s="68" t="s">
        <v>3042</v>
      </c>
      <c r="B139" s="8">
        <v>0</v>
      </c>
    </row>
    <row r="140" s="72" customFormat="1" ht="17" customHeight="1" spans="1:2">
      <c r="A140" s="68" t="s">
        <v>3043</v>
      </c>
      <c r="B140" s="8">
        <v>0</v>
      </c>
    </row>
    <row r="141" s="72" customFormat="1" ht="17" customHeight="1" spans="1:2">
      <c r="A141" s="68" t="s">
        <v>3044</v>
      </c>
      <c r="B141" s="8">
        <v>0</v>
      </c>
    </row>
    <row r="142" s="72" customFormat="1" ht="17" customHeight="1" spans="1:2">
      <c r="A142" s="68" t="s">
        <v>3045</v>
      </c>
      <c r="B142" s="8">
        <v>0</v>
      </c>
    </row>
    <row r="143" s="72" customFormat="1" ht="17" customHeight="1" spans="1:2">
      <c r="A143" s="68" t="s">
        <v>1425</v>
      </c>
      <c r="B143" s="8">
        <v>0</v>
      </c>
    </row>
    <row r="144" s="72" customFormat="1" ht="17" customHeight="1" spans="1:2">
      <c r="A144" s="68" t="s">
        <v>3046</v>
      </c>
      <c r="B144" s="8">
        <v>0</v>
      </c>
    </row>
    <row r="145" s="72" customFormat="1" ht="17" customHeight="1" spans="1:2">
      <c r="A145" s="68" t="s">
        <v>3047</v>
      </c>
      <c r="B145" s="8">
        <v>0</v>
      </c>
    </row>
    <row r="146" s="72" customFormat="1" ht="17" customHeight="1" spans="1:2">
      <c r="A146" s="68" t="s">
        <v>3048</v>
      </c>
      <c r="B146" s="8">
        <v>0</v>
      </c>
    </row>
    <row r="147" s="72" customFormat="1" ht="17" customHeight="1" spans="1:2">
      <c r="A147" s="68" t="s">
        <v>3049</v>
      </c>
      <c r="B147" s="8">
        <v>0</v>
      </c>
    </row>
    <row r="148" s="72" customFormat="1" ht="17" customHeight="1" spans="1:2">
      <c r="A148" s="68" t="s">
        <v>3050</v>
      </c>
      <c r="B148" s="8">
        <v>0</v>
      </c>
    </row>
    <row r="149" s="72" customFormat="1" ht="17" customHeight="1" spans="1:2">
      <c r="A149" s="68" t="s">
        <v>3051</v>
      </c>
      <c r="B149" s="8">
        <v>0</v>
      </c>
    </row>
    <row r="150" s="72" customFormat="1" ht="17" customHeight="1" spans="1:2">
      <c r="A150" s="68" t="s">
        <v>3052</v>
      </c>
      <c r="B150" s="8">
        <v>0</v>
      </c>
    </row>
    <row r="151" s="72" customFormat="1" ht="17" customHeight="1" spans="1:2">
      <c r="A151" s="68" t="s">
        <v>3053</v>
      </c>
      <c r="B151" s="8">
        <v>0</v>
      </c>
    </row>
    <row r="152" s="72" customFormat="1" ht="17" customHeight="1" spans="1:2">
      <c r="A152" s="68" t="s">
        <v>3054</v>
      </c>
      <c r="B152" s="8">
        <v>0</v>
      </c>
    </row>
    <row r="153" s="72" customFormat="1" ht="17" customHeight="1" spans="1:2">
      <c r="A153" s="68" t="s">
        <v>3055</v>
      </c>
      <c r="B153" s="8">
        <v>0</v>
      </c>
    </row>
    <row r="154" s="72" customFormat="1" ht="17" customHeight="1" spans="1:2">
      <c r="A154" s="68" t="s">
        <v>3056</v>
      </c>
      <c r="B154" s="8">
        <v>0</v>
      </c>
    </row>
    <row r="155" s="72" customFormat="1" ht="17" customHeight="1" spans="1:2">
      <c r="A155" s="68" t="s">
        <v>3057</v>
      </c>
      <c r="B155" s="8">
        <v>0</v>
      </c>
    </row>
    <row r="156" s="72" customFormat="1" ht="17" customHeight="1" spans="1:2">
      <c r="A156" s="68" t="s">
        <v>3058</v>
      </c>
      <c r="B156" s="8">
        <v>0</v>
      </c>
    </row>
    <row r="157" s="72" customFormat="1" ht="17" customHeight="1" spans="1:2">
      <c r="A157" s="68" t="s">
        <v>3059</v>
      </c>
      <c r="B157" s="8">
        <v>0</v>
      </c>
    </row>
    <row r="158" s="72" customFormat="1" ht="17" customHeight="1" spans="1:2">
      <c r="A158" s="68" t="s">
        <v>3060</v>
      </c>
      <c r="B158" s="8">
        <v>0</v>
      </c>
    </row>
    <row r="159" s="72" customFormat="1" ht="17" customHeight="1" spans="1:2">
      <c r="A159" s="68" t="s">
        <v>3061</v>
      </c>
      <c r="B159" s="8">
        <v>0</v>
      </c>
    </row>
    <row r="160" s="72" customFormat="1" ht="17" customHeight="1" spans="1:2">
      <c r="A160" s="68" t="s">
        <v>3062</v>
      </c>
      <c r="B160" s="8">
        <v>0</v>
      </c>
    </row>
    <row r="161" s="72" customFormat="1" ht="17" customHeight="1" spans="1:2">
      <c r="A161" s="68" t="s">
        <v>3063</v>
      </c>
      <c r="B161" s="8">
        <v>0</v>
      </c>
    </row>
    <row r="162" s="72" customFormat="1" ht="17" customHeight="1" spans="1:2">
      <c r="A162" s="68" t="s">
        <v>3064</v>
      </c>
      <c r="B162" s="8">
        <v>0</v>
      </c>
    </row>
    <row r="163" s="72" customFormat="1" ht="17" customHeight="1" spans="1:2">
      <c r="A163" s="68" t="s">
        <v>3065</v>
      </c>
      <c r="B163" s="8">
        <v>0</v>
      </c>
    </row>
    <row r="164" s="72" customFormat="1" ht="17" customHeight="1" spans="1:2">
      <c r="A164" s="68" t="s">
        <v>3066</v>
      </c>
      <c r="B164" s="8">
        <v>0</v>
      </c>
    </row>
    <row r="165" s="72" customFormat="1" ht="17" customHeight="1" spans="1:2">
      <c r="A165" s="68" t="s">
        <v>1446</v>
      </c>
      <c r="B165" s="8">
        <v>0</v>
      </c>
    </row>
    <row r="166" s="72" customFormat="1" ht="17" customHeight="1" spans="1:2">
      <c r="A166" s="68" t="s">
        <v>3067</v>
      </c>
      <c r="B166" s="8">
        <v>0</v>
      </c>
    </row>
    <row r="167" s="72" customFormat="1" ht="17" customHeight="1" spans="1:2">
      <c r="A167" s="68" t="s">
        <v>3068</v>
      </c>
      <c r="B167" s="8">
        <v>0</v>
      </c>
    </row>
    <row r="168" s="72" customFormat="1" ht="17" customHeight="1" spans="1:2">
      <c r="A168" s="68" t="s">
        <v>3069</v>
      </c>
      <c r="B168" s="8">
        <v>0</v>
      </c>
    </row>
    <row r="169" s="72" customFormat="1" ht="17" customHeight="1" spans="1:2">
      <c r="A169" s="68" t="s">
        <v>3070</v>
      </c>
      <c r="B169" s="8">
        <v>0</v>
      </c>
    </row>
    <row r="170" s="72" customFormat="1" ht="17" customHeight="1" spans="1:2">
      <c r="A170" s="68" t="s">
        <v>3071</v>
      </c>
      <c r="B170" s="8">
        <v>0</v>
      </c>
    </row>
    <row r="171" s="72" customFormat="1" ht="17" customHeight="1" spans="1:2">
      <c r="A171" s="68" t="s">
        <v>3072</v>
      </c>
      <c r="B171" s="8">
        <v>0</v>
      </c>
    </row>
    <row r="172" s="72" customFormat="1" ht="17" customHeight="1" spans="1:2">
      <c r="A172" s="68" t="s">
        <v>3073</v>
      </c>
      <c r="B172" s="8">
        <v>0</v>
      </c>
    </row>
    <row r="173" s="72" customFormat="1" ht="17" customHeight="1" spans="1:2">
      <c r="A173" s="68" t="s">
        <v>3074</v>
      </c>
      <c r="B173" s="8">
        <v>0</v>
      </c>
    </row>
    <row r="174" s="72" customFormat="1" ht="17" customHeight="1" spans="1:2">
      <c r="A174" s="68" t="s">
        <v>3075</v>
      </c>
      <c r="B174" s="8">
        <v>0</v>
      </c>
    </row>
    <row r="175" s="72" customFormat="1" ht="17" customHeight="1" spans="1:2">
      <c r="A175" s="68" t="s">
        <v>3076</v>
      </c>
      <c r="B175" s="8">
        <v>0</v>
      </c>
    </row>
    <row r="176" s="72" customFormat="1" ht="17" customHeight="1" spans="1:2">
      <c r="A176" s="68" t="s">
        <v>3074</v>
      </c>
      <c r="B176" s="8">
        <v>0</v>
      </c>
    </row>
    <row r="177" s="72" customFormat="1" ht="17" customHeight="1" spans="1:2">
      <c r="A177" s="68" t="s">
        <v>3077</v>
      </c>
      <c r="B177" s="8">
        <v>0</v>
      </c>
    </row>
    <row r="178" s="72" customFormat="1" ht="17" customHeight="1" spans="1:2">
      <c r="A178" s="68" t="s">
        <v>3078</v>
      </c>
      <c r="B178" s="8">
        <v>0</v>
      </c>
    </row>
    <row r="179" s="72" customFormat="1" ht="17" customHeight="1" spans="1:2">
      <c r="A179" s="68" t="s">
        <v>3079</v>
      </c>
      <c r="B179" s="8">
        <v>0</v>
      </c>
    </row>
    <row r="180" s="72" customFormat="1" ht="17" customHeight="1" spans="1:2">
      <c r="A180" s="68" t="s">
        <v>3080</v>
      </c>
      <c r="B180" s="8">
        <v>0</v>
      </c>
    </row>
    <row r="181" s="72" customFormat="1" ht="17" customHeight="1" spans="1:2">
      <c r="A181" s="68" t="s">
        <v>3081</v>
      </c>
      <c r="B181" s="8">
        <v>0</v>
      </c>
    </row>
    <row r="182" s="72" customFormat="1" ht="17" customHeight="1" spans="1:2">
      <c r="A182" s="68" t="s">
        <v>3082</v>
      </c>
      <c r="B182" s="8">
        <v>0</v>
      </c>
    </row>
    <row r="183" s="72" customFormat="1" ht="17" customHeight="1" spans="1:2">
      <c r="A183" s="68" t="s">
        <v>1467</v>
      </c>
      <c r="B183" s="8">
        <v>0</v>
      </c>
    </row>
    <row r="184" s="72" customFormat="1" ht="17" customHeight="1" spans="1:2">
      <c r="A184" s="68" t="s">
        <v>3083</v>
      </c>
      <c r="B184" s="8">
        <v>0</v>
      </c>
    </row>
    <row r="185" s="72" customFormat="1" ht="17" customHeight="1" spans="1:2">
      <c r="A185" s="68" t="s">
        <v>3084</v>
      </c>
      <c r="B185" s="8">
        <v>0</v>
      </c>
    </row>
    <row r="186" s="72" customFormat="1" ht="17" customHeight="1" spans="1:2">
      <c r="A186" s="68" t="s">
        <v>3085</v>
      </c>
      <c r="B186" s="8">
        <v>0</v>
      </c>
    </row>
    <row r="187" s="72" customFormat="1" ht="17" customHeight="1" spans="1:2">
      <c r="A187" s="68" t="s">
        <v>3086</v>
      </c>
      <c r="B187" s="8">
        <v>0</v>
      </c>
    </row>
    <row r="188" s="72" customFormat="1" ht="17" customHeight="1" spans="1:2">
      <c r="A188" s="68" t="s">
        <v>1525</v>
      </c>
      <c r="B188" s="8">
        <v>0</v>
      </c>
    </row>
    <row r="189" s="72" customFormat="1" ht="17" customHeight="1" spans="1:2">
      <c r="A189" s="68" t="s">
        <v>1545</v>
      </c>
      <c r="B189" s="8">
        <v>0</v>
      </c>
    </row>
    <row r="190" s="72" customFormat="1" ht="17" customHeight="1" spans="1:2">
      <c r="A190" s="68" t="s">
        <v>3087</v>
      </c>
      <c r="B190" s="8">
        <v>0</v>
      </c>
    </row>
    <row r="191" s="72" customFormat="1" ht="17" customHeight="1" spans="1:2">
      <c r="A191" s="68" t="s">
        <v>3088</v>
      </c>
      <c r="B191" s="8">
        <v>0</v>
      </c>
    </row>
    <row r="192" s="72" customFormat="1" ht="17" customHeight="1" spans="1:2">
      <c r="A192" s="68" t="s">
        <v>1769</v>
      </c>
      <c r="B192" s="8">
        <v>523544</v>
      </c>
    </row>
    <row r="193" s="72" customFormat="1" ht="17" customHeight="1" spans="1:2">
      <c r="A193" s="68" t="s">
        <v>3089</v>
      </c>
      <c r="B193" s="8">
        <v>520408</v>
      </c>
    </row>
    <row r="194" s="72" customFormat="1" ht="17" customHeight="1" spans="1:2">
      <c r="A194" s="68" t="s">
        <v>3090</v>
      </c>
      <c r="B194" s="8">
        <v>208</v>
      </c>
    </row>
    <row r="195" s="72" customFormat="1" ht="17" customHeight="1" spans="1:2">
      <c r="A195" s="68" t="s">
        <v>3091</v>
      </c>
      <c r="B195" s="8">
        <v>520200</v>
      </c>
    </row>
    <row r="196" s="72" customFormat="1" ht="17" customHeight="1" spans="1:2">
      <c r="A196" s="68" t="s">
        <v>3092</v>
      </c>
      <c r="B196" s="8">
        <v>0</v>
      </c>
    </row>
    <row r="197" s="72" customFormat="1" ht="17" customHeight="1" spans="1:2">
      <c r="A197" s="68" t="s">
        <v>3093</v>
      </c>
      <c r="B197" s="8">
        <v>0</v>
      </c>
    </row>
    <row r="198" s="72" customFormat="1" ht="17" customHeight="1" spans="1:2">
      <c r="A198" s="68" t="s">
        <v>3094</v>
      </c>
      <c r="B198" s="8">
        <v>0</v>
      </c>
    </row>
    <row r="199" s="72" customFormat="1" ht="17" customHeight="1" spans="1:2">
      <c r="A199" s="68" t="s">
        <v>3095</v>
      </c>
      <c r="B199" s="8">
        <v>0</v>
      </c>
    </row>
    <row r="200" s="72" customFormat="1" ht="17" customHeight="1" spans="1:2">
      <c r="A200" s="68" t="s">
        <v>3096</v>
      </c>
      <c r="B200" s="8">
        <v>0</v>
      </c>
    </row>
    <row r="201" s="72" customFormat="1" ht="17" customHeight="1" spans="1:2">
      <c r="A201" s="68" t="s">
        <v>3097</v>
      </c>
      <c r="B201" s="8">
        <v>0</v>
      </c>
    </row>
    <row r="202" s="72" customFormat="1" ht="17" customHeight="1" spans="1:2">
      <c r="A202" s="68" t="s">
        <v>3098</v>
      </c>
      <c r="B202" s="8">
        <v>0</v>
      </c>
    </row>
    <row r="203" s="72" customFormat="1" ht="17" customHeight="1" spans="1:2">
      <c r="A203" s="68" t="s">
        <v>3099</v>
      </c>
      <c r="B203" s="8">
        <v>0</v>
      </c>
    </row>
    <row r="204" s="72" customFormat="1" ht="17" customHeight="1" spans="1:2">
      <c r="A204" s="68" t="s">
        <v>3100</v>
      </c>
      <c r="B204" s="8">
        <v>0</v>
      </c>
    </row>
    <row r="205" s="72" customFormat="1" ht="17" customHeight="1" spans="1:2">
      <c r="A205" s="68" t="s">
        <v>3101</v>
      </c>
      <c r="B205" s="8">
        <v>0</v>
      </c>
    </row>
    <row r="206" s="72" customFormat="1" ht="17" customHeight="1" spans="1:2">
      <c r="A206" s="68" t="s">
        <v>3102</v>
      </c>
      <c r="B206" s="8">
        <v>0</v>
      </c>
    </row>
    <row r="207" s="72" customFormat="1" ht="17" customHeight="1" spans="1:2">
      <c r="A207" s="68" t="s">
        <v>3103</v>
      </c>
      <c r="B207" s="8">
        <v>3136</v>
      </c>
    </row>
    <row r="208" s="72" customFormat="1" ht="17" customHeight="1" spans="1:2">
      <c r="A208" s="68" t="s">
        <v>3104</v>
      </c>
      <c r="B208" s="8">
        <v>0</v>
      </c>
    </row>
    <row r="209" s="72" customFormat="1" ht="17" customHeight="1" spans="1:2">
      <c r="A209" s="68" t="s">
        <v>3105</v>
      </c>
      <c r="B209" s="8">
        <v>2771</v>
      </c>
    </row>
    <row r="210" s="72" customFormat="1" ht="17" customHeight="1" spans="1:2">
      <c r="A210" s="68" t="s">
        <v>3106</v>
      </c>
      <c r="B210" s="8">
        <v>235</v>
      </c>
    </row>
    <row r="211" s="72" customFormat="1" ht="17" customHeight="1" spans="1:2">
      <c r="A211" s="68" t="s">
        <v>3107</v>
      </c>
      <c r="B211" s="8">
        <v>0</v>
      </c>
    </row>
    <row r="212" s="72" customFormat="1" ht="17" customHeight="1" spans="1:2">
      <c r="A212" s="68" t="s">
        <v>3108</v>
      </c>
      <c r="B212" s="8">
        <v>0</v>
      </c>
    </row>
    <row r="213" s="72" customFormat="1" ht="17" customHeight="1" spans="1:2">
      <c r="A213" s="68" t="s">
        <v>3109</v>
      </c>
      <c r="B213" s="8">
        <v>101</v>
      </c>
    </row>
    <row r="214" s="72" customFormat="1" ht="17" customHeight="1" spans="1:2">
      <c r="A214" s="68" t="s">
        <v>3110</v>
      </c>
      <c r="B214" s="8">
        <v>0</v>
      </c>
    </row>
    <row r="215" s="72" customFormat="1" ht="17" customHeight="1" spans="1:2">
      <c r="A215" s="68" t="s">
        <v>3111</v>
      </c>
      <c r="B215" s="8">
        <v>0</v>
      </c>
    </row>
    <row r="216" s="72" customFormat="1" ht="17" customHeight="1" spans="1:2">
      <c r="A216" s="68" t="s">
        <v>3112</v>
      </c>
      <c r="B216" s="8">
        <v>0</v>
      </c>
    </row>
    <row r="217" s="72" customFormat="1" ht="17" customHeight="1" spans="1:2">
      <c r="A217" s="68" t="s">
        <v>3113</v>
      </c>
      <c r="B217" s="8">
        <v>0</v>
      </c>
    </row>
    <row r="218" s="72" customFormat="1" ht="17" customHeight="1" spans="1:2">
      <c r="A218" s="68" t="s">
        <v>3114</v>
      </c>
      <c r="B218" s="8">
        <v>29</v>
      </c>
    </row>
    <row r="219" s="72" customFormat="1" ht="17" customHeight="1" spans="1:2">
      <c r="A219" s="68" t="s">
        <v>1701</v>
      </c>
      <c r="B219" s="8">
        <v>35021</v>
      </c>
    </row>
    <row r="220" s="72" customFormat="1" ht="17" customHeight="1" spans="1:2">
      <c r="A220" s="68" t="s">
        <v>3115</v>
      </c>
      <c r="B220" s="8">
        <v>35021</v>
      </c>
    </row>
    <row r="221" s="72" customFormat="1" ht="17" customHeight="1" spans="1:2">
      <c r="A221" s="68" t="s">
        <v>3116</v>
      </c>
      <c r="B221" s="8">
        <v>0</v>
      </c>
    </row>
    <row r="222" s="72" customFormat="1" ht="17" customHeight="1" spans="1:2">
      <c r="A222" s="68" t="s">
        <v>3117</v>
      </c>
      <c r="B222" s="8">
        <v>0</v>
      </c>
    </row>
    <row r="223" s="72" customFormat="1" ht="17" customHeight="1" spans="1:2">
      <c r="A223" s="68" t="s">
        <v>3118</v>
      </c>
      <c r="B223" s="8">
        <v>0</v>
      </c>
    </row>
    <row r="224" s="72" customFormat="1" ht="17" customHeight="1" spans="1:2">
      <c r="A224" s="68" t="s">
        <v>3119</v>
      </c>
      <c r="B224" s="8">
        <v>20454</v>
      </c>
    </row>
    <row r="225" s="72" customFormat="1" ht="17" customHeight="1" spans="1:2">
      <c r="A225" s="68" t="s">
        <v>3120</v>
      </c>
      <c r="B225" s="8">
        <v>0</v>
      </c>
    </row>
    <row r="226" s="72" customFormat="1" ht="17" customHeight="1" spans="1:2">
      <c r="A226" s="68" t="s">
        <v>3121</v>
      </c>
      <c r="B226" s="8">
        <v>0</v>
      </c>
    </row>
    <row r="227" s="72" customFormat="1" ht="17" customHeight="1" spans="1:2">
      <c r="A227" s="68" t="s">
        <v>3122</v>
      </c>
      <c r="B227" s="8">
        <v>0</v>
      </c>
    </row>
    <row r="228" s="72" customFormat="1" ht="17" customHeight="1" spans="1:2">
      <c r="A228" s="68" t="s">
        <v>3123</v>
      </c>
      <c r="B228" s="8">
        <v>0</v>
      </c>
    </row>
    <row r="229" s="72" customFormat="1" ht="17" customHeight="1" spans="1:2">
      <c r="A229" s="68" t="s">
        <v>3124</v>
      </c>
      <c r="B229" s="8">
        <v>0</v>
      </c>
    </row>
    <row r="230" s="72" customFormat="1" ht="17" customHeight="1" spans="1:2">
      <c r="A230" s="68" t="s">
        <v>3125</v>
      </c>
      <c r="B230" s="8">
        <v>0</v>
      </c>
    </row>
    <row r="231" s="72" customFormat="1" ht="17" customHeight="1" spans="1:2">
      <c r="A231" s="68" t="s">
        <v>3126</v>
      </c>
      <c r="B231" s="8">
        <v>0</v>
      </c>
    </row>
    <row r="232" s="72" customFormat="1" ht="17" customHeight="1" spans="1:2">
      <c r="A232" s="68" t="s">
        <v>3127</v>
      </c>
      <c r="B232" s="8">
        <v>1559</v>
      </c>
    </row>
    <row r="233" s="72" customFormat="1" ht="17" customHeight="1" spans="1:2">
      <c r="A233" s="68" t="s">
        <v>3128</v>
      </c>
      <c r="B233" s="8">
        <v>0</v>
      </c>
    </row>
    <row r="234" s="72" customFormat="1" ht="17" customHeight="1" spans="1:2">
      <c r="A234" s="68" t="s">
        <v>3129</v>
      </c>
      <c r="B234" s="8">
        <v>1229</v>
      </c>
    </row>
    <row r="235" s="72" customFormat="1" ht="17" customHeight="1" spans="1:2">
      <c r="A235" s="68" t="s">
        <v>3130</v>
      </c>
      <c r="B235" s="8">
        <v>11779</v>
      </c>
    </row>
    <row r="236" s="72" customFormat="1" ht="17" customHeight="1" spans="1:2">
      <c r="A236" s="68" t="s">
        <v>3131</v>
      </c>
      <c r="B236" s="8">
        <v>0</v>
      </c>
    </row>
    <row r="237" s="72" customFormat="1" ht="17" customHeight="1" spans="1:2">
      <c r="A237" s="68" t="s">
        <v>1709</v>
      </c>
      <c r="B237" s="8">
        <v>0</v>
      </c>
    </row>
    <row r="238" s="72" customFormat="1" ht="17" customHeight="1" spans="1:2">
      <c r="A238" s="68" t="s">
        <v>3132</v>
      </c>
      <c r="B238" s="8">
        <v>0</v>
      </c>
    </row>
    <row r="239" s="72" customFormat="1" ht="17" customHeight="1" spans="1:2">
      <c r="A239" s="68" t="s">
        <v>3133</v>
      </c>
      <c r="B239" s="8">
        <v>0</v>
      </c>
    </row>
    <row r="240" s="72" customFormat="1" ht="17" customHeight="1" spans="1:2">
      <c r="A240" s="68" t="s">
        <v>3134</v>
      </c>
      <c r="B240" s="8">
        <v>0</v>
      </c>
    </row>
    <row r="241" s="72" customFormat="1" ht="17" customHeight="1" spans="1:2">
      <c r="A241" s="68" t="s">
        <v>3135</v>
      </c>
      <c r="B241" s="8">
        <v>0</v>
      </c>
    </row>
    <row r="242" s="72" customFormat="1" ht="17" customHeight="1" spans="1:2">
      <c r="A242" s="68" t="s">
        <v>3136</v>
      </c>
      <c r="B242" s="8">
        <v>0</v>
      </c>
    </row>
    <row r="243" s="72" customFormat="1" ht="17" customHeight="1" spans="1:2">
      <c r="A243" s="68" t="s">
        <v>3137</v>
      </c>
      <c r="B243" s="8">
        <v>0</v>
      </c>
    </row>
    <row r="244" s="72" customFormat="1" ht="17" customHeight="1" spans="1:2">
      <c r="A244" s="68" t="s">
        <v>3138</v>
      </c>
      <c r="B244" s="8">
        <v>0</v>
      </c>
    </row>
    <row r="245" s="72" customFormat="1" ht="17" customHeight="1" spans="1:2">
      <c r="A245" s="68" t="s">
        <v>3139</v>
      </c>
      <c r="B245" s="8">
        <v>0</v>
      </c>
    </row>
    <row r="246" s="72" customFormat="1" ht="17" customHeight="1" spans="1:2">
      <c r="A246" s="68" t="s">
        <v>3140</v>
      </c>
      <c r="B246" s="8">
        <v>0</v>
      </c>
    </row>
    <row r="247" s="72" customFormat="1" ht="17" customHeight="1" spans="1:2">
      <c r="A247" s="68" t="s">
        <v>3141</v>
      </c>
      <c r="B247" s="8">
        <v>0</v>
      </c>
    </row>
    <row r="248" s="72" customFormat="1" ht="17" customHeight="1" spans="1:2">
      <c r="A248" s="68" t="s">
        <v>3142</v>
      </c>
      <c r="B248" s="8">
        <v>0</v>
      </c>
    </row>
    <row r="249" s="72" customFormat="1" ht="17" customHeight="1" spans="1:2">
      <c r="A249" s="74" t="s">
        <v>3143</v>
      </c>
      <c r="B249" s="8">
        <v>0</v>
      </c>
    </row>
    <row r="250" s="72" customFormat="1" ht="18.7" customHeight="1" spans="1:2">
      <c r="A250" s="68" t="s">
        <v>3144</v>
      </c>
      <c r="B250" s="8">
        <v>0</v>
      </c>
    </row>
    <row r="251" s="72" customFormat="1" spans="1:2">
      <c r="A251" s="68" t="s">
        <v>3145</v>
      </c>
      <c r="B251" s="8">
        <v>0</v>
      </c>
    </row>
    <row r="252" s="72" customFormat="1" spans="1:2">
      <c r="A252" s="68" t="s">
        <v>3146</v>
      </c>
      <c r="B252" s="8">
        <v>0</v>
      </c>
    </row>
    <row r="253" s="72" customFormat="1" spans="1:2">
      <c r="A253" s="68" t="s">
        <v>3147</v>
      </c>
      <c r="B253" s="8">
        <v>0</v>
      </c>
    </row>
    <row r="254" s="72" customFormat="1" spans="1:2">
      <c r="A254" s="68" t="s">
        <v>3148</v>
      </c>
      <c r="B254" s="8">
        <v>0</v>
      </c>
    </row>
    <row r="255" s="72" customFormat="1" spans="1:2">
      <c r="A255" s="68" t="s">
        <v>3149</v>
      </c>
      <c r="B255" s="8">
        <v>0</v>
      </c>
    </row>
    <row r="256" s="72" customFormat="1" spans="1:2">
      <c r="A256" s="68" t="s">
        <v>1734</v>
      </c>
      <c r="B256" s="8">
        <v>0</v>
      </c>
    </row>
    <row r="257" s="72" customFormat="1" spans="1:2">
      <c r="A257" s="68" t="s">
        <v>3150</v>
      </c>
      <c r="B257" s="8">
        <v>0</v>
      </c>
    </row>
    <row r="258" s="72" customFormat="1" spans="1:2">
      <c r="A258" s="68" t="s">
        <v>3151</v>
      </c>
      <c r="B258" s="8">
        <v>0</v>
      </c>
    </row>
    <row r="259" s="72" customFormat="1" spans="1:2">
      <c r="A259" s="68" t="s">
        <v>3152</v>
      </c>
      <c r="B259" s="8">
        <v>0</v>
      </c>
    </row>
    <row r="260" s="72" customFormat="1" spans="1:2">
      <c r="A260" s="74" t="s">
        <v>3153</v>
      </c>
      <c r="B260" s="8">
        <v>0</v>
      </c>
    </row>
    <row r="261" s="72" customFormat="1" spans="1:2">
      <c r="A261" s="68" t="s">
        <v>3154</v>
      </c>
      <c r="B261" s="8">
        <v>0</v>
      </c>
    </row>
    <row r="262" s="72" customFormat="1" spans="1:2">
      <c r="A262" s="68" t="s">
        <v>3155</v>
      </c>
      <c r="B262" s="8">
        <v>0</v>
      </c>
    </row>
    <row r="263" s="72" customFormat="1" spans="1:2">
      <c r="A263" s="68" t="s">
        <v>3156</v>
      </c>
      <c r="B263" s="8">
        <v>0</v>
      </c>
    </row>
    <row r="264" s="72" customFormat="1" spans="1:2">
      <c r="A264" s="68" t="s">
        <v>3157</v>
      </c>
      <c r="B264" s="8">
        <v>0</v>
      </c>
    </row>
    <row r="265" s="72" customFormat="1" spans="1:2">
      <c r="A265" s="68" t="s">
        <v>3158</v>
      </c>
      <c r="B265" s="8">
        <v>0</v>
      </c>
    </row>
    <row r="266" s="72" customFormat="1" spans="1:2">
      <c r="A266" s="68" t="s">
        <v>3159</v>
      </c>
      <c r="B266" s="8">
        <v>0</v>
      </c>
    </row>
    <row r="267" s="72" customFormat="1" spans="1:2">
      <c r="A267" s="68" t="s">
        <v>3160</v>
      </c>
      <c r="B267" s="8">
        <v>0</v>
      </c>
    </row>
    <row r="268" s="72" customFormat="1" spans="1:2">
      <c r="A268" s="68" t="s">
        <v>3161</v>
      </c>
      <c r="B268" s="8">
        <v>0</v>
      </c>
    </row>
    <row r="269" s="72" customFormat="1" spans="1:2">
      <c r="A269" s="68" t="s">
        <v>3162</v>
      </c>
      <c r="B269" s="8">
        <v>0</v>
      </c>
    </row>
    <row r="270" s="72" customFormat="1" spans="1:2">
      <c r="A270" s="68" t="s">
        <v>1504</v>
      </c>
      <c r="B270" s="8">
        <v>0</v>
      </c>
    </row>
    <row r="271" s="72" customFormat="1" spans="1:2">
      <c r="A271" s="74" t="s">
        <v>1549</v>
      </c>
      <c r="B271" s="8">
        <v>0</v>
      </c>
    </row>
    <row r="272" s="72" customFormat="1" spans="1:2">
      <c r="A272" s="68" t="s">
        <v>1407</v>
      </c>
      <c r="B272" s="8">
        <v>0</v>
      </c>
    </row>
    <row r="273" s="72" customFormat="1" spans="1:2">
      <c r="A273" s="68" t="s">
        <v>3163</v>
      </c>
      <c r="B273" s="8">
        <v>0</v>
      </c>
    </row>
    <row r="274" s="72" customFormat="1" spans="1:2">
      <c r="A274" s="68" t="s">
        <v>3164</v>
      </c>
      <c r="B274" s="8">
        <v>0</v>
      </c>
    </row>
    <row r="275" s="72" customFormat="1" spans="1:2">
      <c r="A275" s="68" t="s">
        <v>3165</v>
      </c>
      <c r="B275" s="8">
        <v>0</v>
      </c>
    </row>
    <row r="276" s="72" customFormat="1" spans="1:2">
      <c r="A276" s="71" t="s">
        <v>1713</v>
      </c>
      <c r="B276" s="8">
        <v>1901354</v>
      </c>
    </row>
  </sheetData>
  <autoFilter ref="A4:B276">
    <extLst/>
  </autoFilter>
  <mergeCells count="3">
    <mergeCell ref="A1:B1"/>
    <mergeCell ref="A2:B2"/>
    <mergeCell ref="A3:B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6"/>
  <sheetViews>
    <sheetView topLeftCell="A23" workbookViewId="0">
      <selection activeCell="H39" sqref="H39"/>
    </sheetView>
  </sheetViews>
  <sheetFormatPr defaultColWidth="8.87962962962963" defaultRowHeight="14.4" outlineLevelCol="1"/>
  <cols>
    <col min="1" max="1" width="51.7777777777778" customWidth="1"/>
    <col min="2" max="2" width="23.6666666666667" customWidth="1"/>
  </cols>
  <sheetData>
    <row r="1" ht="22.2" spans="1:2">
      <c r="A1" s="66" t="s">
        <v>3166</v>
      </c>
      <c r="B1" s="66"/>
    </row>
    <row r="2" ht="17.25" customHeight="1" spans="1:2">
      <c r="A2" s="67" t="s">
        <v>3167</v>
      </c>
      <c r="B2" s="67"/>
    </row>
    <row r="3" ht="17.25" customHeight="1" spans="1:2">
      <c r="A3" s="67" t="s">
        <v>1775</v>
      </c>
      <c r="B3" s="67"/>
    </row>
    <row r="4" ht="17.25" customHeight="1" spans="1:2">
      <c r="A4" s="41" t="s">
        <v>27</v>
      </c>
      <c r="B4" s="41" t="s">
        <v>28</v>
      </c>
    </row>
    <row r="5" ht="17.25" customHeight="1" spans="1:2">
      <c r="A5" s="68" t="s">
        <v>1015</v>
      </c>
      <c r="B5" s="8">
        <v>49</v>
      </c>
    </row>
    <row r="6" ht="17.25" customHeight="1" spans="1:2">
      <c r="A6" s="69" t="s">
        <v>2939</v>
      </c>
      <c r="B6" s="70">
        <v>49</v>
      </c>
    </row>
    <row r="7" ht="17.25" customHeight="1" spans="1:2">
      <c r="A7" s="68" t="s">
        <v>2940</v>
      </c>
      <c r="B7" s="8">
        <v>12</v>
      </c>
    </row>
    <row r="8" ht="17.25" customHeight="1" spans="1:2">
      <c r="A8" s="68" t="s">
        <v>2944</v>
      </c>
      <c r="B8" s="8">
        <v>37</v>
      </c>
    </row>
    <row r="9" ht="17.25" customHeight="1" spans="1:2">
      <c r="A9" s="68" t="s">
        <v>1057</v>
      </c>
      <c r="B9" s="8">
        <v>771</v>
      </c>
    </row>
    <row r="10" ht="17.25" customHeight="1" spans="1:2">
      <c r="A10" s="68" t="s">
        <v>2954</v>
      </c>
      <c r="B10" s="8">
        <v>770</v>
      </c>
    </row>
    <row r="11" ht="17.25" customHeight="1" spans="1:2">
      <c r="A11" s="68" t="s">
        <v>2955</v>
      </c>
      <c r="B11" s="8">
        <v>307</v>
      </c>
    </row>
    <row r="12" ht="17.25" customHeight="1" spans="1:2">
      <c r="A12" s="68" t="s">
        <v>2956</v>
      </c>
      <c r="B12" s="8">
        <v>463</v>
      </c>
    </row>
    <row r="13" ht="17.25" customHeight="1" spans="1:2">
      <c r="A13" s="68" t="s">
        <v>2958</v>
      </c>
      <c r="B13" s="8">
        <v>1</v>
      </c>
    </row>
    <row r="14" ht="17.25" customHeight="1" spans="1:2">
      <c r="A14" s="68" t="s">
        <v>2956</v>
      </c>
      <c r="B14" s="8">
        <v>1</v>
      </c>
    </row>
    <row r="15" ht="17.25" customHeight="1" spans="1:2">
      <c r="A15" s="68" t="s">
        <v>1300</v>
      </c>
      <c r="B15" s="8">
        <v>1341969</v>
      </c>
    </row>
    <row r="16" ht="17.25" customHeight="1" spans="1:2">
      <c r="A16" s="68" t="s">
        <v>2972</v>
      </c>
      <c r="B16" s="8">
        <v>1262994</v>
      </c>
    </row>
    <row r="17" ht="17.25" customHeight="1" spans="1:2">
      <c r="A17" s="68" t="s">
        <v>2973</v>
      </c>
      <c r="B17" s="8">
        <v>181105</v>
      </c>
    </row>
    <row r="18" ht="17.25" customHeight="1" spans="1:2">
      <c r="A18" s="68" t="s">
        <v>2974</v>
      </c>
      <c r="B18" s="8">
        <v>994780</v>
      </c>
    </row>
    <row r="19" ht="17.25" customHeight="1" spans="1:2">
      <c r="A19" s="68" t="s">
        <v>2976</v>
      </c>
      <c r="B19" s="8">
        <v>53736</v>
      </c>
    </row>
    <row r="20" ht="17.25" customHeight="1" spans="1:2">
      <c r="A20" s="68" t="s">
        <v>2977</v>
      </c>
      <c r="B20" s="8">
        <v>21642</v>
      </c>
    </row>
    <row r="21" ht="17.25" customHeight="1" spans="1:2">
      <c r="A21" s="68" t="s">
        <v>2978</v>
      </c>
      <c r="B21" s="8">
        <v>11676</v>
      </c>
    </row>
    <row r="22" ht="17.25" customHeight="1" spans="1:2">
      <c r="A22" s="68" t="s">
        <v>2983</v>
      </c>
      <c r="B22" s="8">
        <v>55</v>
      </c>
    </row>
    <row r="23" ht="17.25" customHeight="1" spans="1:2">
      <c r="A23" s="68" t="s">
        <v>2984</v>
      </c>
      <c r="B23" s="8">
        <v>41801</v>
      </c>
    </row>
    <row r="24" ht="17.25" customHeight="1" spans="1:2">
      <c r="A24" s="68" t="s">
        <v>2974</v>
      </c>
      <c r="B24" s="8">
        <v>41801</v>
      </c>
    </row>
    <row r="25" ht="17.25" customHeight="1" spans="1:2">
      <c r="A25" s="68" t="s">
        <v>2986</v>
      </c>
      <c r="B25" s="8">
        <v>487</v>
      </c>
    </row>
    <row r="26" ht="17.25" customHeight="1" spans="1:2">
      <c r="A26" s="68" t="s">
        <v>2987</v>
      </c>
      <c r="B26" s="8">
        <v>32699</v>
      </c>
    </row>
    <row r="27" ht="17.25" customHeight="1" spans="1:2">
      <c r="A27" s="68" t="s">
        <v>2989</v>
      </c>
      <c r="B27" s="8">
        <v>19</v>
      </c>
    </row>
    <row r="28" ht="17.25" customHeight="1" spans="1:2">
      <c r="A28" s="68" t="s">
        <v>2992</v>
      </c>
      <c r="B28" s="8">
        <v>32680</v>
      </c>
    </row>
    <row r="29" ht="17.25" customHeight="1" spans="1:2">
      <c r="A29" s="68" t="s">
        <v>2993</v>
      </c>
      <c r="B29" s="8">
        <v>3988</v>
      </c>
    </row>
    <row r="30" ht="17.25" customHeight="1" spans="1:2">
      <c r="A30" s="68" t="s">
        <v>2996</v>
      </c>
      <c r="B30" s="8">
        <v>3988</v>
      </c>
    </row>
    <row r="31" ht="17.25" customHeight="1" spans="1:2">
      <c r="A31" s="68" t="s">
        <v>1769</v>
      </c>
      <c r="B31" s="8">
        <v>523544</v>
      </c>
    </row>
    <row r="32" ht="17.25" customHeight="1" spans="1:2">
      <c r="A32" s="68" t="s">
        <v>3089</v>
      </c>
      <c r="B32" s="8">
        <v>520408</v>
      </c>
    </row>
    <row r="33" ht="17.25" customHeight="1" spans="1:2">
      <c r="A33" s="68" t="s">
        <v>3090</v>
      </c>
      <c r="B33" s="8">
        <v>208</v>
      </c>
    </row>
    <row r="34" ht="17.25" customHeight="1" spans="1:2">
      <c r="A34" s="68" t="s">
        <v>3091</v>
      </c>
      <c r="B34" s="8">
        <v>520200</v>
      </c>
    </row>
    <row r="35" ht="17.25" customHeight="1" spans="1:2">
      <c r="A35" s="68" t="s">
        <v>3103</v>
      </c>
      <c r="B35" s="8">
        <v>3136</v>
      </c>
    </row>
    <row r="36" ht="17.25" customHeight="1" spans="1:2">
      <c r="A36" s="68" t="s">
        <v>3105</v>
      </c>
      <c r="B36" s="8">
        <v>2771</v>
      </c>
    </row>
    <row r="37" ht="17.25" customHeight="1" spans="1:2">
      <c r="A37" s="68" t="s">
        <v>3106</v>
      </c>
      <c r="B37" s="8">
        <v>235</v>
      </c>
    </row>
    <row r="38" ht="17.25" customHeight="1" spans="1:2">
      <c r="A38" s="68" t="s">
        <v>3109</v>
      </c>
      <c r="B38" s="8">
        <v>101</v>
      </c>
    </row>
    <row r="39" ht="17.25" customHeight="1" spans="1:2">
      <c r="A39" s="68" t="s">
        <v>3114</v>
      </c>
      <c r="B39" s="8">
        <v>29</v>
      </c>
    </row>
    <row r="40" ht="17.25" customHeight="1" spans="1:2">
      <c r="A40" s="68" t="s">
        <v>1701</v>
      </c>
      <c r="B40" s="8">
        <v>35021</v>
      </c>
    </row>
    <row r="41" ht="17.25" customHeight="1" spans="1:2">
      <c r="A41" s="68" t="s">
        <v>3115</v>
      </c>
      <c r="B41" s="8">
        <v>35021</v>
      </c>
    </row>
    <row r="42" ht="17.25" customHeight="1" spans="1:2">
      <c r="A42" s="68" t="s">
        <v>3119</v>
      </c>
      <c r="B42" s="8">
        <v>20454</v>
      </c>
    </row>
    <row r="43" ht="17.25" customHeight="1" spans="1:2">
      <c r="A43" s="68" t="s">
        <v>3127</v>
      </c>
      <c r="B43" s="8">
        <v>1559</v>
      </c>
    </row>
    <row r="44" ht="17.25" customHeight="1" spans="1:2">
      <c r="A44" s="68" t="s">
        <v>3129</v>
      </c>
      <c r="B44" s="8">
        <v>1229</v>
      </c>
    </row>
    <row r="45" ht="17.25" customHeight="1" spans="1:2">
      <c r="A45" s="68" t="s">
        <v>3130</v>
      </c>
      <c r="B45" s="8">
        <v>11779</v>
      </c>
    </row>
    <row r="46" ht="17.25" customHeight="1" spans="1:2">
      <c r="A46" s="71" t="s">
        <v>1713</v>
      </c>
      <c r="B46" s="8">
        <v>1901354</v>
      </c>
    </row>
  </sheetData>
  <mergeCells count="3">
    <mergeCell ref="A1:B1"/>
    <mergeCell ref="A2:B2"/>
    <mergeCell ref="A3:B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showZeros="0" topLeftCell="A10" workbookViewId="0">
      <selection activeCell="A9" sqref="$A9:$XFD9"/>
    </sheetView>
  </sheetViews>
  <sheetFormatPr defaultColWidth="12.1759259259259" defaultRowHeight="15.55" customHeight="1" outlineLevelCol="3"/>
  <cols>
    <col min="1" max="1" width="35" style="1" customWidth="1"/>
    <col min="2" max="2" width="18.9444444444444" style="58" customWidth="1"/>
    <col min="3" max="3" width="35" style="1" customWidth="1"/>
    <col min="4" max="4" width="18.9444444444444" style="58" customWidth="1"/>
    <col min="5" max="16384" width="12.1759259259259" style="1" customWidth="1"/>
  </cols>
  <sheetData>
    <row r="1" s="1" customFormat="1" ht="34" customHeight="1" spans="1:4">
      <c r="A1" s="40" t="s">
        <v>3168</v>
      </c>
      <c r="B1" s="59"/>
      <c r="C1" s="40"/>
      <c r="D1" s="59"/>
    </row>
    <row r="2" s="1" customFormat="1" ht="17" customHeight="1" spans="1:4">
      <c r="A2" s="4" t="s">
        <v>3169</v>
      </c>
      <c r="B2" s="60"/>
      <c r="C2" s="4"/>
      <c r="D2" s="60"/>
    </row>
    <row r="3" s="1" customFormat="1" ht="17" customHeight="1" spans="1:4">
      <c r="A3" s="4" t="s">
        <v>1775</v>
      </c>
      <c r="B3" s="60"/>
      <c r="C3" s="4"/>
      <c r="D3" s="60"/>
    </row>
    <row r="4" s="1" customFormat="1" ht="17" customHeight="1" spans="1:4">
      <c r="A4" s="41" t="s">
        <v>2849</v>
      </c>
      <c r="B4" s="61" t="s">
        <v>28</v>
      </c>
      <c r="C4" s="41" t="s">
        <v>2849</v>
      </c>
      <c r="D4" s="61" t="s">
        <v>28</v>
      </c>
    </row>
    <row r="5" s="1" customFormat="1" ht="17.25" customHeight="1" spans="1:4">
      <c r="A5" s="42" t="s">
        <v>3170</v>
      </c>
      <c r="B5" s="62">
        <v>1424138</v>
      </c>
      <c r="C5" s="42" t="s">
        <v>3171</v>
      </c>
      <c r="D5" s="62">
        <v>1901354</v>
      </c>
    </row>
    <row r="6" s="1" customFormat="1" ht="17.25" customHeight="1" spans="1:4">
      <c r="A6" s="42" t="s">
        <v>3172</v>
      </c>
      <c r="B6" s="62">
        <v>3476</v>
      </c>
      <c r="C6" s="42" t="s">
        <v>3173</v>
      </c>
      <c r="D6" s="62">
        <v>0</v>
      </c>
    </row>
    <row r="7" s="1" customFormat="1" ht="17.25" customHeight="1" spans="1:4">
      <c r="A7" s="42" t="s">
        <v>3174</v>
      </c>
      <c r="B7" s="63">
        <v>3476</v>
      </c>
      <c r="C7" s="42" t="s">
        <v>3175</v>
      </c>
      <c r="D7" s="63">
        <v>0</v>
      </c>
    </row>
    <row r="8" s="1" customFormat="1" ht="17.25" customHeight="1" spans="1:4">
      <c r="A8" s="42" t="s">
        <v>2778</v>
      </c>
      <c r="B8" s="63">
        <v>0</v>
      </c>
      <c r="C8" s="42" t="s">
        <v>2778</v>
      </c>
      <c r="D8" s="63">
        <v>0</v>
      </c>
    </row>
    <row r="9" s="1" customFormat="1" ht="17.25" customHeight="1" spans="1:4">
      <c r="A9" s="42" t="s">
        <v>2780</v>
      </c>
      <c r="B9" s="63">
        <v>185</v>
      </c>
      <c r="C9" s="42" t="s">
        <v>2780</v>
      </c>
      <c r="D9" s="63">
        <v>0</v>
      </c>
    </row>
    <row r="10" s="1" customFormat="1" ht="17.25" customHeight="1" spans="1:4">
      <c r="A10" s="42" t="s">
        <v>2782</v>
      </c>
      <c r="B10" s="62">
        <v>827</v>
      </c>
      <c r="C10" s="42" t="s">
        <v>2782</v>
      </c>
      <c r="D10" s="62">
        <v>0</v>
      </c>
    </row>
    <row r="11" s="1" customFormat="1" ht="17.25" customHeight="1" spans="1:4">
      <c r="A11" s="42" t="s">
        <v>2786</v>
      </c>
      <c r="B11" s="62">
        <v>0</v>
      </c>
      <c r="C11" s="42" t="s">
        <v>2786</v>
      </c>
      <c r="D11" s="62">
        <v>0</v>
      </c>
    </row>
    <row r="12" s="1" customFormat="1" ht="17.25" customHeight="1" spans="1:4">
      <c r="A12" s="42" t="s">
        <v>2788</v>
      </c>
      <c r="B12" s="62">
        <v>31</v>
      </c>
      <c r="C12" s="42" t="s">
        <v>2788</v>
      </c>
      <c r="D12" s="62">
        <v>0</v>
      </c>
    </row>
    <row r="13" s="1" customFormat="1" ht="17.25" customHeight="1" spans="1:4">
      <c r="A13" s="42" t="s">
        <v>2790</v>
      </c>
      <c r="B13" s="62">
        <v>0</v>
      </c>
      <c r="C13" s="42" t="s">
        <v>2790</v>
      </c>
      <c r="D13" s="62">
        <v>0</v>
      </c>
    </row>
    <row r="14" s="1" customFormat="1" ht="17.25" customHeight="1" spans="1:4">
      <c r="A14" s="42" t="s">
        <v>2792</v>
      </c>
      <c r="B14" s="62">
        <v>0</v>
      </c>
      <c r="C14" s="42" t="s">
        <v>2792</v>
      </c>
      <c r="D14" s="62">
        <v>0</v>
      </c>
    </row>
    <row r="15" s="1" customFormat="1" ht="17.25" customHeight="1" spans="1:4">
      <c r="A15" s="42" t="s">
        <v>2794</v>
      </c>
      <c r="B15" s="62">
        <v>0</v>
      </c>
      <c r="C15" s="42" t="s">
        <v>2794</v>
      </c>
      <c r="D15" s="62">
        <v>0</v>
      </c>
    </row>
    <row r="16" s="1" customFormat="1" ht="17.25" customHeight="1" spans="1:4">
      <c r="A16" s="42" t="s">
        <v>2808</v>
      </c>
      <c r="B16" s="62">
        <v>2433</v>
      </c>
      <c r="C16" s="42" t="s">
        <v>842</v>
      </c>
      <c r="D16" s="62">
        <v>0</v>
      </c>
    </row>
    <row r="17" s="1" customFormat="1" ht="17.25" customHeight="1" spans="1:4">
      <c r="A17" s="42" t="s">
        <v>3176</v>
      </c>
      <c r="B17" s="62">
        <v>0</v>
      </c>
      <c r="C17" s="42" t="s">
        <v>3177</v>
      </c>
      <c r="D17" s="64">
        <v>471</v>
      </c>
    </row>
    <row r="18" s="1" customFormat="1" ht="17.25" customHeight="1" spans="1:4">
      <c r="A18" s="42" t="s">
        <v>3178</v>
      </c>
      <c r="B18" s="62">
        <v>0</v>
      </c>
      <c r="C18" s="42"/>
      <c r="D18" s="63"/>
    </row>
    <row r="19" s="1" customFormat="1" ht="17.25" customHeight="1" spans="1:4">
      <c r="A19" s="42" t="s">
        <v>3179</v>
      </c>
      <c r="B19" s="63">
        <v>8660</v>
      </c>
      <c r="C19" s="42"/>
      <c r="D19" s="62"/>
    </row>
    <row r="20" s="1" customFormat="1" ht="17.25" customHeight="1" spans="1:4">
      <c r="A20" s="42" t="s">
        <v>3180</v>
      </c>
      <c r="B20" s="62">
        <v>11779</v>
      </c>
      <c r="C20" s="42" t="s">
        <v>3181</v>
      </c>
      <c r="D20" s="62">
        <v>62000</v>
      </c>
    </row>
    <row r="21" s="1" customFormat="1" ht="17.25" customHeight="1" spans="1:4">
      <c r="A21" s="42" t="s">
        <v>3182</v>
      </c>
      <c r="B21" s="63">
        <v>0</v>
      </c>
      <c r="C21" s="42"/>
      <c r="D21" s="63"/>
    </row>
    <row r="22" s="1" customFormat="1" ht="17.25" customHeight="1" spans="1:4">
      <c r="A22" s="42" t="s">
        <v>3183</v>
      </c>
      <c r="B22" s="63">
        <v>11779</v>
      </c>
      <c r="C22" s="42"/>
      <c r="D22" s="63"/>
    </row>
    <row r="23" s="1" customFormat="1" ht="17.25" customHeight="1" spans="1:4">
      <c r="A23" s="42" t="s">
        <v>3184</v>
      </c>
      <c r="B23" s="63">
        <v>0</v>
      </c>
      <c r="C23" s="42" t="s">
        <v>3185</v>
      </c>
      <c r="D23" s="63">
        <v>58650</v>
      </c>
    </row>
    <row r="24" s="1" customFormat="1" ht="17.25" customHeight="1" spans="1:4">
      <c r="A24" s="42" t="s">
        <v>3186</v>
      </c>
      <c r="B24" s="8">
        <v>0</v>
      </c>
      <c r="C24" s="42" t="s">
        <v>3187</v>
      </c>
      <c r="D24" s="8">
        <v>58650</v>
      </c>
    </row>
    <row r="25" s="1" customFormat="1" ht="17.25" customHeight="1" spans="1:4">
      <c r="A25" s="42" t="s">
        <v>3188</v>
      </c>
      <c r="B25" s="8">
        <v>0</v>
      </c>
      <c r="C25" s="42" t="s">
        <v>3189</v>
      </c>
      <c r="D25" s="8"/>
    </row>
    <row r="26" s="1" customFormat="1" ht="17" customHeight="1" spans="1:4">
      <c r="A26" s="42" t="s">
        <v>3190</v>
      </c>
      <c r="B26" s="8">
        <v>578850</v>
      </c>
      <c r="C26" s="42" t="s">
        <v>3191</v>
      </c>
      <c r="D26" s="8">
        <v>0</v>
      </c>
    </row>
    <row r="27" s="1" customFormat="1" customHeight="1" spans="1:4">
      <c r="A27" s="42" t="s">
        <v>3192</v>
      </c>
      <c r="B27" s="65">
        <v>578850</v>
      </c>
      <c r="C27" s="42"/>
      <c r="D27" s="65"/>
    </row>
    <row r="28" s="1" customFormat="1" customHeight="1" spans="1:4">
      <c r="A28" s="42" t="s">
        <v>3193</v>
      </c>
      <c r="B28" s="65">
        <v>0</v>
      </c>
      <c r="C28" s="42" t="s">
        <v>3194</v>
      </c>
      <c r="D28" s="65">
        <v>0</v>
      </c>
    </row>
    <row r="29" s="1" customFormat="1" customHeight="1" spans="1:4">
      <c r="A29" s="42" t="s">
        <v>3195</v>
      </c>
      <c r="B29" s="65">
        <v>0</v>
      </c>
      <c r="C29" s="42" t="s">
        <v>3196</v>
      </c>
      <c r="D29" s="65">
        <v>0</v>
      </c>
    </row>
    <row r="30" s="1" customFormat="1" customHeight="1" spans="1:4">
      <c r="A30" s="42"/>
      <c r="B30" s="65"/>
      <c r="C30" s="42" t="s">
        <v>3197</v>
      </c>
      <c r="D30" s="65">
        <v>0</v>
      </c>
    </row>
    <row r="31" s="1" customFormat="1" customHeight="1" spans="1:4">
      <c r="A31" s="42"/>
      <c r="B31" s="65"/>
      <c r="C31" s="42" t="s">
        <v>3198</v>
      </c>
      <c r="D31" s="65">
        <v>4428</v>
      </c>
    </row>
    <row r="32" s="1" customFormat="1" customHeight="1" spans="1:4">
      <c r="A32" s="42" t="s">
        <v>3199</v>
      </c>
      <c r="B32" s="65">
        <v>2026903</v>
      </c>
      <c r="C32" s="42" t="s">
        <v>3200</v>
      </c>
      <c r="D32" s="65">
        <v>2026903</v>
      </c>
    </row>
  </sheetData>
  <mergeCells count="3">
    <mergeCell ref="A1:D1"/>
    <mergeCell ref="A2:D2"/>
    <mergeCell ref="A3:D3"/>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topLeftCell="A7" workbookViewId="0">
      <selection activeCell="A19" sqref="A19:B19"/>
    </sheetView>
  </sheetViews>
  <sheetFormatPr defaultColWidth="8.87962962962963" defaultRowHeight="14.4" outlineLevelCol="1"/>
  <cols>
    <col min="1" max="1" width="66.8796296296296" customWidth="1"/>
    <col min="2" max="2" width="25.3333333333333" customWidth="1"/>
  </cols>
  <sheetData>
    <row r="1" s="52" customFormat="1" ht="34" customHeight="1" spans="1:2">
      <c r="A1" s="53" t="s">
        <v>3201</v>
      </c>
      <c r="B1" s="53"/>
    </row>
    <row r="2" s="52" customFormat="1" ht="17" customHeight="1" spans="1:2">
      <c r="A2" s="54" t="s">
        <v>3202</v>
      </c>
      <c r="B2" s="54"/>
    </row>
    <row r="3" s="52" customFormat="1" ht="17" customHeight="1" spans="1:2">
      <c r="A3" s="54" t="s">
        <v>1775</v>
      </c>
      <c r="B3" s="54"/>
    </row>
    <row r="4" ht="25" customHeight="1" spans="1:2">
      <c r="A4" s="41" t="s">
        <v>2849</v>
      </c>
      <c r="B4" s="41" t="s">
        <v>28</v>
      </c>
    </row>
    <row r="5" ht="25" customHeight="1" spans="1:2">
      <c r="A5" s="51" t="s">
        <v>3203</v>
      </c>
      <c r="B5" s="55"/>
    </row>
    <row r="6" ht="25" customHeight="1" spans="1:2">
      <c r="A6" s="51" t="s">
        <v>3204</v>
      </c>
      <c r="B6" s="55"/>
    </row>
    <row r="7" ht="25" customHeight="1" spans="1:2">
      <c r="A7" s="51" t="s">
        <v>3205</v>
      </c>
      <c r="B7" s="55"/>
    </row>
    <row r="8" ht="25" customHeight="1" spans="1:2">
      <c r="A8" s="51" t="s">
        <v>3206</v>
      </c>
      <c r="B8" s="55"/>
    </row>
    <row r="9" ht="25" customHeight="1" spans="1:2">
      <c r="A9" s="51" t="s">
        <v>3207</v>
      </c>
      <c r="B9" s="55"/>
    </row>
    <row r="10" ht="25" customHeight="1" spans="1:2">
      <c r="A10" s="51" t="s">
        <v>3208</v>
      </c>
      <c r="B10" s="55"/>
    </row>
    <row r="11" ht="25" customHeight="1" spans="1:2">
      <c r="A11" s="51" t="s">
        <v>3209</v>
      </c>
      <c r="B11" s="55"/>
    </row>
    <row r="12" ht="25" customHeight="1" spans="1:2">
      <c r="A12" s="51" t="s">
        <v>3210</v>
      </c>
      <c r="B12" s="55"/>
    </row>
    <row r="13" ht="25" customHeight="1" spans="1:2">
      <c r="A13" s="51" t="s">
        <v>3211</v>
      </c>
      <c r="B13" s="55"/>
    </row>
    <row r="14" ht="25" customHeight="1" spans="1:2">
      <c r="A14" s="51" t="s">
        <v>3212</v>
      </c>
      <c r="B14" s="55"/>
    </row>
    <row r="15" ht="25" customHeight="1" spans="1:2">
      <c r="A15" s="51" t="s">
        <v>3213</v>
      </c>
      <c r="B15" s="55"/>
    </row>
    <row r="16" ht="25" customHeight="1" spans="1:2">
      <c r="A16" s="51" t="s">
        <v>3214</v>
      </c>
      <c r="B16" s="55"/>
    </row>
    <row r="17" ht="25" customHeight="1" spans="1:2">
      <c r="A17" s="51" t="s">
        <v>3215</v>
      </c>
      <c r="B17" s="55"/>
    </row>
    <row r="18" spans="1:2">
      <c r="A18" s="56"/>
      <c r="B18" s="56"/>
    </row>
    <row r="19" ht="37" customHeight="1" spans="1:2">
      <c r="A19" s="57" t="s">
        <v>3216</v>
      </c>
      <c r="B19" s="57"/>
    </row>
  </sheetData>
  <mergeCells count="4">
    <mergeCell ref="A1:B1"/>
    <mergeCell ref="A2:B2"/>
    <mergeCell ref="A3:B3"/>
    <mergeCell ref="A19:B19"/>
  </mergeCells>
  <conditionalFormatting sqref="B5">
    <cfRule type="cellIs" dxfId="0" priority="13" stopIfTrue="1" operator="equal">
      <formula>0</formula>
    </cfRule>
  </conditionalFormatting>
  <conditionalFormatting sqref="B6">
    <cfRule type="cellIs" dxfId="0" priority="12" stopIfTrue="1" operator="equal">
      <formula>0</formula>
    </cfRule>
  </conditionalFormatting>
  <conditionalFormatting sqref="B7">
    <cfRule type="cellIs" dxfId="0" priority="11" stopIfTrue="1" operator="equal">
      <formula>0</formula>
    </cfRule>
  </conditionalFormatting>
  <conditionalFormatting sqref="B8">
    <cfRule type="cellIs" dxfId="0" priority="10" stopIfTrue="1" operator="equal">
      <formula>0</formula>
    </cfRule>
  </conditionalFormatting>
  <conditionalFormatting sqref="B9">
    <cfRule type="cellIs" dxfId="0" priority="9" stopIfTrue="1" operator="equal">
      <formula>0</formula>
    </cfRule>
  </conditionalFormatting>
  <conditionalFormatting sqref="B10">
    <cfRule type="cellIs" dxfId="0" priority="8" stopIfTrue="1" operator="equal">
      <formula>0</formula>
    </cfRule>
  </conditionalFormatting>
  <conditionalFormatting sqref="B11">
    <cfRule type="cellIs" dxfId="0" priority="7" stopIfTrue="1" operator="equal">
      <formula>0</formula>
    </cfRule>
  </conditionalFormatting>
  <conditionalFormatting sqref="B12">
    <cfRule type="cellIs" dxfId="0" priority="6" stopIfTrue="1" operator="equal">
      <formula>0</formula>
    </cfRule>
  </conditionalFormatting>
  <conditionalFormatting sqref="B13">
    <cfRule type="cellIs" dxfId="0" priority="5" stopIfTrue="1" operator="equal">
      <formula>0</formula>
    </cfRule>
  </conditionalFormatting>
  <conditionalFormatting sqref="B14">
    <cfRule type="cellIs" dxfId="0" priority="4" stopIfTrue="1" operator="equal">
      <formula>0</formula>
    </cfRule>
  </conditionalFormatting>
  <conditionalFormatting sqref="B15">
    <cfRule type="cellIs" dxfId="0" priority="3" stopIfTrue="1" operator="equal">
      <formula>0</formula>
    </cfRule>
  </conditionalFormatting>
  <conditionalFormatting sqref="B16">
    <cfRule type="cellIs" dxfId="0" priority="2" stopIfTrue="1" operator="equal">
      <formula>0</formula>
    </cfRule>
  </conditionalFormatting>
  <conditionalFormatting sqref="B17">
    <cfRule type="cellIs" dxfId="0" priority="1" stopIfTrue="1" operator="equal">
      <formula>0</formula>
    </cfRule>
  </conditionalFormatting>
  <conditionalFormatting sqref="A19:B19">
    <cfRule type="cellIs" dxfId="0" priority="14" stopIfTrue="1" operator="equal">
      <formula>0</formula>
    </cfRule>
  </conditionalFormatting>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showZeros="0" workbookViewId="0">
      <selection activeCell="B4" sqref="A4:B4"/>
    </sheetView>
  </sheetViews>
  <sheetFormatPr defaultColWidth="9.13888888888889" defaultRowHeight="15.6" outlineLevelCol="2"/>
  <cols>
    <col min="1" max="3" width="40.1296296296296" style="1" customWidth="1"/>
    <col min="4" max="16384" width="9.13888888888889" style="1" customWidth="1"/>
  </cols>
  <sheetData>
    <row r="1" s="1" customFormat="1" ht="34" customHeight="1" spans="1:3">
      <c r="A1" s="3" t="s">
        <v>3217</v>
      </c>
      <c r="B1" s="3"/>
      <c r="C1" s="3"/>
    </row>
    <row r="2" s="1" customFormat="1" ht="17" customHeight="1" spans="1:3">
      <c r="A2" s="4" t="s">
        <v>3218</v>
      </c>
      <c r="B2" s="4"/>
      <c r="C2" s="4"/>
    </row>
    <row r="3" s="1" customFormat="1" ht="17" customHeight="1" spans="1:3">
      <c r="A3" s="4" t="s">
        <v>26</v>
      </c>
      <c r="B3" s="4"/>
      <c r="C3" s="4"/>
    </row>
    <row r="4" s="1" customFormat="1" ht="23.25" customHeight="1" spans="1:3">
      <c r="A4" s="41" t="s">
        <v>2849</v>
      </c>
      <c r="B4" s="41" t="s">
        <v>2850</v>
      </c>
      <c r="C4" s="41" t="s">
        <v>28</v>
      </c>
    </row>
    <row r="5" s="1" customFormat="1" ht="24.75" customHeight="1" spans="1:3">
      <c r="A5" s="51" t="s">
        <v>2851</v>
      </c>
      <c r="B5" s="47"/>
      <c r="C5" s="47">
        <v>867623</v>
      </c>
    </row>
    <row r="6" s="1" customFormat="1" ht="24.75" customHeight="1" spans="1:3">
      <c r="A6" s="51" t="s">
        <v>3219</v>
      </c>
      <c r="B6" s="47"/>
      <c r="C6" s="47">
        <v>867623</v>
      </c>
    </row>
    <row r="7" s="1" customFormat="1" ht="24.75" customHeight="1" spans="1:3">
      <c r="A7" s="51" t="s">
        <v>2853</v>
      </c>
      <c r="B7" s="47">
        <v>1387823</v>
      </c>
      <c r="C7" s="47"/>
    </row>
    <row r="8" s="1" customFormat="1" ht="24.75" customHeight="1" spans="1:3">
      <c r="A8" s="51" t="s">
        <v>3219</v>
      </c>
      <c r="B8" s="47">
        <v>1387823</v>
      </c>
      <c r="C8" s="47"/>
    </row>
    <row r="9" s="1" customFormat="1" ht="24.75" customHeight="1" spans="1:3">
      <c r="A9" s="51" t="s">
        <v>2854</v>
      </c>
      <c r="B9" s="47"/>
      <c r="C9" s="47">
        <v>578850</v>
      </c>
    </row>
    <row r="10" s="1" customFormat="1" ht="24.75" customHeight="1" spans="1:3">
      <c r="A10" s="51" t="s">
        <v>3219</v>
      </c>
      <c r="B10" s="47"/>
      <c r="C10" s="47">
        <v>578850</v>
      </c>
    </row>
    <row r="11" s="1" customFormat="1" ht="24.75" customHeight="1" spans="1:3">
      <c r="A11" s="51" t="s">
        <v>2855</v>
      </c>
      <c r="B11" s="47"/>
      <c r="C11" s="47">
        <v>58650</v>
      </c>
    </row>
    <row r="12" s="1" customFormat="1" ht="24.75" customHeight="1" spans="1:3">
      <c r="A12" s="51" t="s">
        <v>3219</v>
      </c>
      <c r="B12" s="47"/>
      <c r="C12" s="47">
        <v>58650</v>
      </c>
    </row>
    <row r="13" s="1" customFormat="1" ht="24.75" customHeight="1" spans="1:3">
      <c r="A13" s="51" t="s">
        <v>2856</v>
      </c>
      <c r="B13" s="47"/>
      <c r="C13" s="47">
        <v>1387823</v>
      </c>
    </row>
    <row r="14" s="1" customFormat="1" ht="24.75" customHeight="1" spans="1:3">
      <c r="A14" s="51" t="s">
        <v>3219</v>
      </c>
      <c r="B14" s="47"/>
      <c r="C14" s="47">
        <v>1387823</v>
      </c>
    </row>
    <row r="15" s="1" customFormat="1" ht="17" customHeight="1"/>
  </sheetData>
  <mergeCells count="3">
    <mergeCell ref="A1:C1"/>
    <mergeCell ref="A2:C2"/>
    <mergeCell ref="A3:C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3"/>
  <sheetViews>
    <sheetView showZeros="0" workbookViewId="0">
      <selection activeCell="I11" sqref="I11"/>
    </sheetView>
  </sheetViews>
  <sheetFormatPr defaultColWidth="9.13888888888889" defaultRowHeight="15.6"/>
  <cols>
    <col min="1" max="1" width="54.4444444444444" style="1" customWidth="1"/>
    <col min="2" max="2" width="23.6018518518519" style="1" customWidth="1"/>
    <col min="3" max="254" width="9.13888888888889" style="1" customWidth="1"/>
  </cols>
  <sheetData>
    <row r="1" s="1" customFormat="1" ht="35.25" customHeight="1" spans="1:2">
      <c r="A1" s="13" t="s">
        <v>3220</v>
      </c>
      <c r="B1" s="13"/>
    </row>
    <row r="2" s="1" customFormat="1" ht="15.75" customHeight="1" spans="2:2">
      <c r="B2" s="4" t="s">
        <v>3221</v>
      </c>
    </row>
    <row r="3" s="1" customFormat="1" ht="15.75" customHeight="1" spans="2:2">
      <c r="B3" s="4" t="s">
        <v>26</v>
      </c>
    </row>
    <row r="4" s="1" customFormat="1" ht="17" customHeight="1" spans="1:2">
      <c r="A4" s="41" t="s">
        <v>27</v>
      </c>
      <c r="B4" s="41" t="s">
        <v>28</v>
      </c>
    </row>
    <row r="5" s="1" customFormat="1" ht="17" customHeight="1" spans="1:2">
      <c r="A5" s="46" t="s">
        <v>595</v>
      </c>
      <c r="B5" s="47">
        <v>7029</v>
      </c>
    </row>
    <row r="6" s="1" customFormat="1" ht="17" customHeight="1" spans="1:2">
      <c r="A6" s="42" t="s">
        <v>3222</v>
      </c>
      <c r="B6" s="47">
        <v>0</v>
      </c>
    </row>
    <row r="7" s="1" customFormat="1" ht="17" customHeight="1" spans="1:2">
      <c r="A7" s="42" t="s">
        <v>3223</v>
      </c>
      <c r="B7" s="47">
        <v>0</v>
      </c>
    </row>
    <row r="8" s="1" customFormat="1" ht="17" customHeight="1" spans="1:2">
      <c r="A8" s="42" t="s">
        <v>3224</v>
      </c>
      <c r="B8" s="47">
        <v>0</v>
      </c>
    </row>
    <row r="9" s="1" customFormat="1" ht="17" customHeight="1" spans="1:2">
      <c r="A9" s="42" t="s">
        <v>3225</v>
      </c>
      <c r="B9" s="47">
        <v>0</v>
      </c>
    </row>
    <row r="10" s="1" customFormat="1" ht="17" customHeight="1" spans="1:2">
      <c r="A10" s="42" t="s">
        <v>3226</v>
      </c>
      <c r="B10" s="47">
        <v>0</v>
      </c>
    </row>
    <row r="11" s="1" customFormat="1" ht="17" customHeight="1" spans="1:2">
      <c r="A11" s="42" t="s">
        <v>3227</v>
      </c>
      <c r="B11" s="47">
        <v>0</v>
      </c>
    </row>
    <row r="12" s="1" customFormat="1" ht="17" customHeight="1" spans="1:2">
      <c r="A12" s="42" t="s">
        <v>3228</v>
      </c>
      <c r="B12" s="47">
        <v>0</v>
      </c>
    </row>
    <row r="13" s="1" customFormat="1" ht="17" customHeight="1" spans="1:2">
      <c r="A13" s="42" t="s">
        <v>3229</v>
      </c>
      <c r="B13" s="47">
        <v>0</v>
      </c>
    </row>
    <row r="14" s="1" customFormat="1" ht="17" customHeight="1" spans="1:2">
      <c r="A14" s="42" t="s">
        <v>3230</v>
      </c>
      <c r="B14" s="47">
        <v>0</v>
      </c>
    </row>
    <row r="15" s="1" customFormat="1" ht="17" customHeight="1" spans="1:2">
      <c r="A15" s="42" t="s">
        <v>3231</v>
      </c>
      <c r="B15" s="47">
        <v>0</v>
      </c>
    </row>
    <row r="16" s="1" customFormat="1" ht="17" customHeight="1" spans="1:2">
      <c r="A16" s="42" t="s">
        <v>3232</v>
      </c>
      <c r="B16" s="47">
        <v>0</v>
      </c>
    </row>
    <row r="17" s="1" customFormat="1" ht="17" customHeight="1" spans="1:2">
      <c r="A17" s="42" t="s">
        <v>3233</v>
      </c>
      <c r="B17" s="47">
        <v>0</v>
      </c>
    </row>
    <row r="18" s="1" customFormat="1" ht="17" customHeight="1" spans="1:2">
      <c r="A18" s="42" t="s">
        <v>3234</v>
      </c>
      <c r="B18" s="47">
        <v>0</v>
      </c>
    </row>
    <row r="19" s="1" customFormat="1" ht="17" customHeight="1" spans="1:2">
      <c r="A19" s="42" t="s">
        <v>3235</v>
      </c>
      <c r="B19" s="47">
        <v>0</v>
      </c>
    </row>
    <row r="20" s="1" customFormat="1" ht="17" customHeight="1" spans="1:2">
      <c r="A20" s="42" t="s">
        <v>3236</v>
      </c>
      <c r="B20" s="47">
        <v>0</v>
      </c>
    </row>
    <row r="21" s="1" customFormat="1" ht="17" customHeight="1" spans="1:2">
      <c r="A21" s="42" t="s">
        <v>3237</v>
      </c>
      <c r="B21" s="47">
        <v>0</v>
      </c>
    </row>
    <row r="22" s="1" customFormat="1" ht="17" customHeight="1" spans="1:2">
      <c r="A22" s="42" t="s">
        <v>3238</v>
      </c>
      <c r="B22" s="47">
        <v>0</v>
      </c>
    </row>
    <row r="23" s="1" customFormat="1" ht="17" customHeight="1" spans="1:2">
      <c r="A23" s="42" t="s">
        <v>3239</v>
      </c>
      <c r="B23" s="47">
        <v>0</v>
      </c>
    </row>
    <row r="24" s="1" customFormat="1" ht="17" customHeight="1" spans="1:2">
      <c r="A24" s="42" t="s">
        <v>3240</v>
      </c>
      <c r="B24" s="47">
        <v>0</v>
      </c>
    </row>
    <row r="25" s="1" customFormat="1" ht="17" customHeight="1" spans="1:2">
      <c r="A25" s="42" t="s">
        <v>3241</v>
      </c>
      <c r="B25" s="47">
        <v>0</v>
      </c>
    </row>
    <row r="26" s="1" customFormat="1" ht="17" customHeight="1" spans="1:2">
      <c r="A26" s="42" t="s">
        <v>3242</v>
      </c>
      <c r="B26" s="47">
        <v>0</v>
      </c>
    </row>
    <row r="27" s="1" customFormat="1" ht="17" customHeight="1" spans="1:2">
      <c r="A27" s="42" t="s">
        <v>3243</v>
      </c>
      <c r="B27" s="47">
        <v>0</v>
      </c>
    </row>
    <row r="28" s="1" customFormat="1" ht="17" customHeight="1" spans="1:2">
      <c r="A28" s="42" t="s">
        <v>3244</v>
      </c>
      <c r="B28" s="47">
        <v>0</v>
      </c>
    </row>
    <row r="29" s="1" customFormat="1" ht="17" customHeight="1" spans="1:2">
      <c r="A29" s="42" t="s">
        <v>3245</v>
      </c>
      <c r="B29" s="47">
        <v>0</v>
      </c>
    </row>
    <row r="30" s="1" customFormat="1" ht="17" customHeight="1" spans="1:2">
      <c r="A30" s="42" t="s">
        <v>3246</v>
      </c>
      <c r="B30" s="47">
        <v>0</v>
      </c>
    </row>
    <row r="31" s="1" customFormat="1" ht="17" customHeight="1" spans="1:2">
      <c r="A31" s="42" t="s">
        <v>3247</v>
      </c>
      <c r="B31" s="47">
        <v>0</v>
      </c>
    </row>
    <row r="32" s="1" customFormat="1" ht="17" customHeight="1" spans="1:2">
      <c r="A32" s="42" t="s">
        <v>3248</v>
      </c>
      <c r="B32" s="47">
        <v>0</v>
      </c>
    </row>
    <row r="33" s="1" customFormat="1" ht="17" customHeight="1" spans="1:2">
      <c r="A33" s="42" t="s">
        <v>3249</v>
      </c>
      <c r="B33" s="47">
        <v>0</v>
      </c>
    </row>
    <row r="34" s="1" customFormat="1" ht="17" customHeight="1" spans="1:2">
      <c r="A34" s="42" t="s">
        <v>3250</v>
      </c>
      <c r="B34" s="47">
        <v>0</v>
      </c>
    </row>
    <row r="35" s="1" customFormat="1" ht="17" customHeight="1" spans="1:2">
      <c r="A35" s="42" t="s">
        <v>597</v>
      </c>
      <c r="B35" s="47">
        <v>0</v>
      </c>
    </row>
    <row r="36" s="1" customFormat="1" ht="17" customHeight="1" spans="1:2">
      <c r="A36" s="42" t="s">
        <v>3251</v>
      </c>
      <c r="B36" s="47">
        <v>7029</v>
      </c>
    </row>
    <row r="37" s="1" customFormat="1" ht="17" customHeight="1" spans="1:2">
      <c r="A37" s="46" t="s">
        <v>599</v>
      </c>
      <c r="B37" s="47">
        <v>0</v>
      </c>
    </row>
    <row r="38" s="1" customFormat="1" ht="17" customHeight="1" spans="1:2">
      <c r="A38" s="42" t="s">
        <v>3252</v>
      </c>
      <c r="B38" s="47">
        <v>0</v>
      </c>
    </row>
    <row r="39" s="1" customFormat="1" ht="17" customHeight="1" spans="1:2">
      <c r="A39" s="42" t="s">
        <v>3253</v>
      </c>
      <c r="B39" s="47">
        <v>0</v>
      </c>
    </row>
    <row r="40" s="1" customFormat="1" ht="17" customHeight="1" spans="1:2">
      <c r="A40" s="42" t="s">
        <v>3254</v>
      </c>
      <c r="B40" s="47">
        <v>0</v>
      </c>
    </row>
    <row r="41" s="1" customFormat="1" ht="17" customHeight="1" spans="1:2">
      <c r="A41" s="42" t="s">
        <v>3255</v>
      </c>
      <c r="B41" s="47">
        <v>0</v>
      </c>
    </row>
    <row r="42" s="1" customFormat="1" ht="17" customHeight="1" spans="1:2">
      <c r="A42" s="46" t="s">
        <v>602</v>
      </c>
      <c r="B42" s="47">
        <v>0</v>
      </c>
    </row>
    <row r="43" s="1" customFormat="1" ht="17" customHeight="1" spans="1:2">
      <c r="A43" s="42" t="s">
        <v>3256</v>
      </c>
      <c r="B43" s="47">
        <v>0</v>
      </c>
    </row>
    <row r="44" s="1" customFormat="1" ht="17" customHeight="1" spans="1:2">
      <c r="A44" s="42" t="s">
        <v>3257</v>
      </c>
      <c r="B44" s="47">
        <v>0</v>
      </c>
    </row>
    <row r="45" s="1" customFormat="1" ht="17" customHeight="1" spans="1:2">
      <c r="A45" s="42" t="s">
        <v>3258</v>
      </c>
      <c r="B45" s="47">
        <v>0</v>
      </c>
    </row>
    <row r="46" s="1" customFormat="1" ht="17" customHeight="1" spans="1:2">
      <c r="A46" s="42" t="s">
        <v>3259</v>
      </c>
      <c r="B46" s="47">
        <v>0</v>
      </c>
    </row>
    <row r="47" s="1" customFormat="1" ht="17" customHeight="1" spans="1:2">
      <c r="A47" s="42" t="s">
        <v>3260</v>
      </c>
      <c r="B47" s="47">
        <v>0</v>
      </c>
    </row>
    <row r="48" s="1" customFormat="1" ht="17" customHeight="1" spans="1:2">
      <c r="A48" s="46" t="s">
        <v>604</v>
      </c>
      <c r="B48" s="47">
        <v>33</v>
      </c>
    </row>
    <row r="49" s="1" customFormat="1" ht="17" customHeight="1" spans="1:2">
      <c r="A49" s="42" t="s">
        <v>3261</v>
      </c>
      <c r="B49" s="47">
        <v>0</v>
      </c>
    </row>
    <row r="50" s="1" customFormat="1" ht="17" customHeight="1" spans="1:2">
      <c r="A50" s="42" t="s">
        <v>3262</v>
      </c>
      <c r="B50" s="47">
        <v>33</v>
      </c>
    </row>
    <row r="51" s="1" customFormat="1" ht="17.25" customHeight="1" spans="1:2">
      <c r="A51" s="42" t="s">
        <v>3263</v>
      </c>
      <c r="B51" s="47">
        <v>0</v>
      </c>
    </row>
    <row r="52" s="1" customFormat="1" ht="17" customHeight="1" spans="1:2">
      <c r="A52" s="46" t="s">
        <v>3264</v>
      </c>
      <c r="B52" s="50">
        <v>0</v>
      </c>
    </row>
    <row r="53" s="1" customFormat="1" spans="1:256">
      <c r="A53" s="49" t="s">
        <v>684</v>
      </c>
      <c r="B53" s="47">
        <v>7062</v>
      </c>
      <c r="IU53"/>
      <c r="IV53"/>
    </row>
  </sheetData>
  <mergeCells count="1">
    <mergeCell ref="A1:B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4"/>
  <sheetViews>
    <sheetView showZeros="0" workbookViewId="0">
      <selection activeCell="H14" sqref="H14"/>
    </sheetView>
  </sheetViews>
  <sheetFormatPr defaultColWidth="9.13888888888889" defaultRowHeight="15.6"/>
  <cols>
    <col min="1" max="1" width="51.5555555555556" style="1" customWidth="1"/>
    <col min="2" max="2" width="23.6018518518519" style="1" customWidth="1"/>
    <col min="3" max="254" width="9.13888888888889" style="1" customWidth="1"/>
  </cols>
  <sheetData>
    <row r="1" s="1" customFormat="1" ht="35.25" customHeight="1" spans="1:2">
      <c r="A1" s="13" t="s">
        <v>3265</v>
      </c>
      <c r="B1" s="13"/>
    </row>
    <row r="2" s="1" customFormat="1" ht="15.75" customHeight="1" spans="1:2">
      <c r="A2" s="5"/>
      <c r="B2" s="4" t="s">
        <v>3266</v>
      </c>
    </row>
    <row r="3" s="1" customFormat="1" ht="15.75" customHeight="1" spans="1:2">
      <c r="A3" s="5"/>
      <c r="B3" s="4" t="s">
        <v>26</v>
      </c>
    </row>
    <row r="4" s="1" customFormat="1" ht="17" customHeight="1" spans="1:2">
      <c r="A4" s="41" t="s">
        <v>27</v>
      </c>
      <c r="B4" s="41" t="s">
        <v>28</v>
      </c>
    </row>
    <row r="5" s="1" customFormat="1" ht="17" customHeight="1" spans="1:2">
      <c r="A5" s="46" t="s">
        <v>1057</v>
      </c>
      <c r="B5" s="47">
        <v>0</v>
      </c>
    </row>
    <row r="6" s="1" customFormat="1" ht="17" customHeight="1" spans="1:2">
      <c r="A6" s="46" t="s">
        <v>1077</v>
      </c>
      <c r="B6" s="47">
        <v>0</v>
      </c>
    </row>
    <row r="7" s="1" customFormat="1" ht="17" customHeight="1" spans="1:2">
      <c r="A7" s="42" t="s">
        <v>3267</v>
      </c>
      <c r="B7" s="47">
        <v>0</v>
      </c>
    </row>
    <row r="8" s="1" customFormat="1" ht="17" customHeight="1" spans="1:2">
      <c r="A8" s="46" t="s">
        <v>3268</v>
      </c>
      <c r="B8" s="47">
        <v>6679</v>
      </c>
    </row>
    <row r="9" s="1" customFormat="1" ht="17" customHeight="1" spans="1:2">
      <c r="A9" s="46" t="s">
        <v>3269</v>
      </c>
      <c r="B9" s="47">
        <v>102</v>
      </c>
    </row>
    <row r="10" s="1" customFormat="1" ht="17" customHeight="1" spans="1:2">
      <c r="A10" s="42" t="s">
        <v>3270</v>
      </c>
      <c r="B10" s="47">
        <v>0</v>
      </c>
    </row>
    <row r="11" s="1" customFormat="1" ht="17" customHeight="1" spans="1:2">
      <c r="A11" s="42" t="s">
        <v>3271</v>
      </c>
      <c r="B11" s="47">
        <v>0</v>
      </c>
    </row>
    <row r="12" s="1" customFormat="1" ht="17" customHeight="1" spans="1:2">
      <c r="A12" s="42" t="s">
        <v>3272</v>
      </c>
      <c r="B12" s="47">
        <v>0</v>
      </c>
    </row>
    <row r="13" s="1" customFormat="1" ht="17" customHeight="1" spans="1:2">
      <c r="A13" s="42" t="s">
        <v>3273</v>
      </c>
      <c r="B13" s="47">
        <v>0</v>
      </c>
    </row>
    <row r="14" s="1" customFormat="1" ht="17" customHeight="1" spans="1:2">
      <c r="A14" s="42" t="s">
        <v>3274</v>
      </c>
      <c r="B14" s="47">
        <v>38</v>
      </c>
    </row>
    <row r="15" s="1" customFormat="1" ht="17" customHeight="1" spans="1:2">
      <c r="A15" s="42" t="s">
        <v>3275</v>
      </c>
      <c r="B15" s="47">
        <v>0</v>
      </c>
    </row>
    <row r="16" s="1" customFormat="1" ht="17" customHeight="1" spans="1:2">
      <c r="A16" s="42" t="s">
        <v>3276</v>
      </c>
      <c r="B16" s="47">
        <v>0</v>
      </c>
    </row>
    <row r="17" s="1" customFormat="1" ht="17" customHeight="1" spans="1:2">
      <c r="A17" s="42" t="s">
        <v>3277</v>
      </c>
      <c r="B17" s="47">
        <v>0</v>
      </c>
    </row>
    <row r="18" s="1" customFormat="1" ht="17" customHeight="1" spans="1:2">
      <c r="A18" s="48" t="s">
        <v>3278</v>
      </c>
      <c r="B18" s="47">
        <v>0</v>
      </c>
    </row>
    <row r="19" s="1" customFormat="1" ht="17" customHeight="1" spans="1:2">
      <c r="A19" s="42" t="s">
        <v>3279</v>
      </c>
      <c r="B19" s="47">
        <v>64</v>
      </c>
    </row>
    <row r="20" s="1" customFormat="1" ht="17" customHeight="1" spans="1:2">
      <c r="A20" s="46" t="s">
        <v>3280</v>
      </c>
      <c r="B20" s="47">
        <v>4500</v>
      </c>
    </row>
    <row r="21" s="1" customFormat="1" ht="17" customHeight="1" spans="1:2">
      <c r="A21" s="42" t="s">
        <v>3281</v>
      </c>
      <c r="B21" s="47">
        <v>0</v>
      </c>
    </row>
    <row r="22" s="1" customFormat="1" ht="17" customHeight="1" spans="1:2">
      <c r="A22" s="42" t="s">
        <v>3282</v>
      </c>
      <c r="B22" s="47">
        <v>0</v>
      </c>
    </row>
    <row r="23" s="1" customFormat="1" ht="17" customHeight="1" spans="1:2">
      <c r="A23" s="42" t="s">
        <v>3283</v>
      </c>
      <c r="B23" s="47">
        <v>0</v>
      </c>
    </row>
    <row r="24" s="1" customFormat="1" ht="17" customHeight="1" spans="1:2">
      <c r="A24" s="42" t="s">
        <v>3284</v>
      </c>
      <c r="B24" s="47">
        <v>0</v>
      </c>
    </row>
    <row r="25" s="1" customFormat="1" ht="17" customHeight="1" spans="1:2">
      <c r="A25" s="42" t="s">
        <v>3285</v>
      </c>
      <c r="B25" s="47">
        <v>0</v>
      </c>
    </row>
    <row r="26" s="1" customFormat="1" ht="17" customHeight="1" spans="1:2">
      <c r="A26" s="42" t="s">
        <v>3286</v>
      </c>
      <c r="B26" s="47">
        <v>0</v>
      </c>
    </row>
    <row r="27" s="1" customFormat="1" ht="17" customHeight="1" spans="1:2">
      <c r="A27" s="42" t="s">
        <v>3287</v>
      </c>
      <c r="B27" s="47">
        <v>0</v>
      </c>
    </row>
    <row r="28" s="1" customFormat="1" ht="17" customHeight="1" spans="1:2">
      <c r="A28" s="42" t="s">
        <v>3288</v>
      </c>
      <c r="B28" s="47">
        <v>0</v>
      </c>
    </row>
    <row r="29" s="1" customFormat="1" ht="17" customHeight="1" spans="1:2">
      <c r="A29" s="42" t="s">
        <v>3289</v>
      </c>
      <c r="B29" s="47">
        <v>4500</v>
      </c>
    </row>
    <row r="30" s="1" customFormat="1" ht="17" customHeight="1" spans="1:2">
      <c r="A30" s="46" t="s">
        <v>3290</v>
      </c>
      <c r="B30" s="47">
        <v>0</v>
      </c>
    </row>
    <row r="31" s="1" customFormat="1" ht="17" customHeight="1" spans="1:2">
      <c r="A31" s="42" t="s">
        <v>3291</v>
      </c>
      <c r="B31" s="47">
        <v>0</v>
      </c>
    </row>
    <row r="32" s="1" customFormat="1" ht="17.25" customHeight="1" spans="1:2">
      <c r="A32" s="46" t="s">
        <v>3292</v>
      </c>
      <c r="B32" s="47">
        <v>2077</v>
      </c>
    </row>
    <row r="33" s="1" customFormat="1" ht="17" customHeight="1" spans="1:2">
      <c r="A33" s="48" t="s">
        <v>3293</v>
      </c>
      <c r="B33" s="47">
        <v>2077</v>
      </c>
    </row>
    <row r="34" s="1" customFormat="1" spans="1:256">
      <c r="A34" s="49" t="s">
        <v>1713</v>
      </c>
      <c r="B34" s="47">
        <v>6679</v>
      </c>
      <c r="IU34"/>
      <c r="IV34"/>
    </row>
  </sheetData>
  <mergeCells count="1">
    <mergeCell ref="A1:B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4"/>
  <sheetViews>
    <sheetView showZeros="0" topLeftCell="A10" workbookViewId="0">
      <selection activeCell="G10" sqref="G10"/>
    </sheetView>
  </sheetViews>
  <sheetFormatPr defaultColWidth="8.87962962962963" defaultRowHeight="14.4" outlineLevelCol="1"/>
  <cols>
    <col min="1" max="1" width="75.212962962963" customWidth="1"/>
    <col min="2" max="2" width="16.4444444444444" customWidth="1"/>
  </cols>
  <sheetData>
    <row r="1" ht="22.2" spans="1:2">
      <c r="A1" s="13" t="s">
        <v>3294</v>
      </c>
      <c r="B1" s="13"/>
    </row>
    <row r="2" spans="1:2">
      <c r="A2" s="5"/>
      <c r="B2" s="4" t="s">
        <v>3295</v>
      </c>
    </row>
    <row r="3" spans="1:2">
      <c r="A3" s="5"/>
      <c r="B3" s="4" t="s">
        <v>26</v>
      </c>
    </row>
    <row r="4" s="1" customFormat="1" ht="17" customHeight="1" spans="1:2">
      <c r="A4" s="41" t="s">
        <v>27</v>
      </c>
      <c r="B4" s="41" t="s">
        <v>28</v>
      </c>
    </row>
    <row r="5" s="1" customFormat="1" ht="17" customHeight="1" spans="1:2">
      <c r="A5" s="46" t="s">
        <v>1057</v>
      </c>
      <c r="B5" s="47">
        <v>0</v>
      </c>
    </row>
    <row r="6" s="1" customFormat="1" ht="17" customHeight="1" spans="1:2">
      <c r="A6" s="46" t="s">
        <v>1077</v>
      </c>
      <c r="B6" s="47">
        <v>0</v>
      </c>
    </row>
    <row r="7" s="1" customFormat="1" ht="17" customHeight="1" spans="1:2">
      <c r="A7" s="42" t="s">
        <v>3267</v>
      </c>
      <c r="B7" s="47">
        <v>0</v>
      </c>
    </row>
    <row r="8" s="1" customFormat="1" ht="17" customHeight="1" spans="1:2">
      <c r="A8" s="46" t="s">
        <v>3268</v>
      </c>
      <c r="B8" s="47">
        <v>6679</v>
      </c>
    </row>
    <row r="9" s="1" customFormat="1" ht="17" customHeight="1" spans="1:2">
      <c r="A9" s="46" t="s">
        <v>3269</v>
      </c>
      <c r="B9" s="47">
        <v>102</v>
      </c>
    </row>
    <row r="10" s="1" customFormat="1" ht="17" customHeight="1" spans="1:2">
      <c r="A10" s="42" t="s">
        <v>3270</v>
      </c>
      <c r="B10" s="47">
        <v>0</v>
      </c>
    </row>
    <row r="11" s="1" customFormat="1" ht="17" customHeight="1" spans="1:2">
      <c r="A11" s="42" t="s">
        <v>3271</v>
      </c>
      <c r="B11" s="47">
        <v>0</v>
      </c>
    </row>
    <row r="12" s="1" customFormat="1" ht="17" customHeight="1" spans="1:2">
      <c r="A12" s="42" t="s">
        <v>3272</v>
      </c>
      <c r="B12" s="47">
        <v>0</v>
      </c>
    </row>
    <row r="13" s="1" customFormat="1" ht="17" customHeight="1" spans="1:2">
      <c r="A13" s="42" t="s">
        <v>3273</v>
      </c>
      <c r="B13" s="47">
        <v>0</v>
      </c>
    </row>
    <row r="14" spans="1:2">
      <c r="A14" s="42" t="s">
        <v>3274</v>
      </c>
      <c r="B14" s="47">
        <v>38</v>
      </c>
    </row>
    <row r="15" spans="1:2">
      <c r="A15" s="42" t="s">
        <v>3275</v>
      </c>
      <c r="B15" s="47">
        <v>0</v>
      </c>
    </row>
    <row r="16" spans="1:2">
      <c r="A16" s="42" t="s">
        <v>3276</v>
      </c>
      <c r="B16" s="47">
        <v>0</v>
      </c>
    </row>
    <row r="17" spans="1:2">
      <c r="A17" s="42" t="s">
        <v>3277</v>
      </c>
      <c r="B17" s="47">
        <v>0</v>
      </c>
    </row>
    <row r="18" spans="1:2">
      <c r="A18" s="48" t="s">
        <v>3278</v>
      </c>
      <c r="B18" s="47">
        <v>0</v>
      </c>
    </row>
    <row r="19" spans="1:2">
      <c r="A19" s="42" t="s">
        <v>3279</v>
      </c>
      <c r="B19" s="47">
        <v>64</v>
      </c>
    </row>
    <row r="20" spans="1:2">
      <c r="A20" s="46" t="s">
        <v>3280</v>
      </c>
      <c r="B20" s="47">
        <v>4500</v>
      </c>
    </row>
    <row r="21" spans="1:2">
      <c r="A21" s="42" t="s">
        <v>3281</v>
      </c>
      <c r="B21" s="47">
        <v>0</v>
      </c>
    </row>
    <row r="22" spans="1:2">
      <c r="A22" s="42" t="s">
        <v>3282</v>
      </c>
      <c r="B22" s="47">
        <v>0</v>
      </c>
    </row>
    <row r="23" spans="1:2">
      <c r="A23" s="42" t="s">
        <v>3283</v>
      </c>
      <c r="B23" s="47">
        <v>0</v>
      </c>
    </row>
    <row r="24" spans="1:2">
      <c r="A24" s="42" t="s">
        <v>3284</v>
      </c>
      <c r="B24" s="47">
        <v>0</v>
      </c>
    </row>
    <row r="25" spans="1:2">
      <c r="A25" s="42" t="s">
        <v>3285</v>
      </c>
      <c r="B25" s="47">
        <v>0</v>
      </c>
    </row>
    <row r="26" spans="1:2">
      <c r="A26" s="42" t="s">
        <v>3286</v>
      </c>
      <c r="B26" s="47">
        <v>0</v>
      </c>
    </row>
    <row r="27" spans="1:2">
      <c r="A27" s="42" t="s">
        <v>3287</v>
      </c>
      <c r="B27" s="47">
        <v>0</v>
      </c>
    </row>
    <row r="28" spans="1:2">
      <c r="A28" s="42" t="s">
        <v>3288</v>
      </c>
      <c r="B28" s="47">
        <v>0</v>
      </c>
    </row>
    <row r="29" spans="1:2">
      <c r="A29" s="42" t="s">
        <v>3289</v>
      </c>
      <c r="B29" s="47">
        <v>4500</v>
      </c>
    </row>
    <row r="30" spans="1:2">
      <c r="A30" s="46" t="s">
        <v>3290</v>
      </c>
      <c r="B30" s="47">
        <v>0</v>
      </c>
    </row>
    <row r="31" spans="1:2">
      <c r="A31" s="42" t="s">
        <v>3291</v>
      </c>
      <c r="B31" s="47">
        <v>0</v>
      </c>
    </row>
    <row r="32" spans="1:2">
      <c r="A32" s="46" t="s">
        <v>3292</v>
      </c>
      <c r="B32" s="47">
        <v>2077</v>
      </c>
    </row>
    <row r="33" spans="1:2">
      <c r="A33" s="48" t="s">
        <v>3293</v>
      </c>
      <c r="B33" s="47">
        <v>2077</v>
      </c>
    </row>
    <row r="34" spans="1:2">
      <c r="A34" s="49" t="s">
        <v>1713</v>
      </c>
      <c r="B34" s="47">
        <v>6679</v>
      </c>
    </row>
  </sheetData>
  <mergeCells count="1">
    <mergeCell ref="A1:B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6"/>
  <sheetViews>
    <sheetView workbookViewId="0">
      <selection activeCell="A1" sqref="A1:B1"/>
    </sheetView>
  </sheetViews>
  <sheetFormatPr defaultColWidth="8.87962962962963" defaultRowHeight="14.4" outlineLevelCol="1"/>
  <cols>
    <col min="1" max="1" width="85.1018518518518" customWidth="1"/>
    <col min="2" max="2" width="21.3333333333333" customWidth="1"/>
  </cols>
  <sheetData>
    <row r="1" ht="22.2" spans="1:2">
      <c r="A1" s="40" t="s">
        <v>3296</v>
      </c>
      <c r="B1" s="40"/>
    </row>
    <row r="2" spans="1:2">
      <c r="A2" s="5"/>
      <c r="B2" s="4" t="s">
        <v>3297</v>
      </c>
    </row>
    <row r="3" spans="1:2">
      <c r="A3" s="5"/>
      <c r="B3" s="4" t="s">
        <v>1775</v>
      </c>
    </row>
    <row r="4" spans="1:2">
      <c r="A4" s="41" t="s">
        <v>2849</v>
      </c>
      <c r="B4" s="41" t="s">
        <v>2850</v>
      </c>
    </row>
    <row r="5" spans="1:2">
      <c r="A5" s="42" t="s">
        <v>3298</v>
      </c>
      <c r="B5" s="43"/>
    </row>
    <row r="6" spans="1:2">
      <c r="A6" s="42" t="s">
        <v>3299</v>
      </c>
      <c r="B6" s="43"/>
    </row>
    <row r="7" spans="1:2">
      <c r="A7" s="42" t="s">
        <v>3300</v>
      </c>
      <c r="B7" s="43"/>
    </row>
    <row r="8" spans="1:2">
      <c r="A8" s="42" t="s">
        <v>3301</v>
      </c>
      <c r="B8" s="43"/>
    </row>
    <row r="9" spans="1:2">
      <c r="A9" s="42" t="s">
        <v>3302</v>
      </c>
      <c r="B9" s="43"/>
    </row>
    <row r="10" spans="1:2">
      <c r="A10" s="42" t="s">
        <v>3303</v>
      </c>
      <c r="B10" s="43"/>
    </row>
    <row r="11" spans="1:2">
      <c r="A11" s="42" t="s">
        <v>3304</v>
      </c>
      <c r="B11" s="43"/>
    </row>
    <row r="12" spans="1:2">
      <c r="A12" s="42" t="s">
        <v>3305</v>
      </c>
      <c r="B12" s="43"/>
    </row>
    <row r="13" spans="1:2">
      <c r="A13" s="42" t="s">
        <v>3306</v>
      </c>
      <c r="B13" s="43"/>
    </row>
    <row r="14" spans="1:2">
      <c r="A14" s="42" t="s">
        <v>3307</v>
      </c>
      <c r="B14" s="43"/>
    </row>
    <row r="15" spans="1:2">
      <c r="A15" s="42" t="s">
        <v>3308</v>
      </c>
      <c r="B15" s="43"/>
    </row>
    <row r="16" spans="1:2">
      <c r="A16" s="42" t="s">
        <v>3309</v>
      </c>
      <c r="B16" s="43"/>
    </row>
    <row r="17" spans="1:2">
      <c r="A17" s="42" t="s">
        <v>3310</v>
      </c>
      <c r="B17" s="43"/>
    </row>
    <row r="18" spans="1:2">
      <c r="A18" s="42" t="s">
        <v>3311</v>
      </c>
      <c r="B18" s="43"/>
    </row>
    <row r="19" spans="1:2">
      <c r="A19" s="42" t="s">
        <v>3312</v>
      </c>
      <c r="B19" s="43"/>
    </row>
    <row r="20" spans="1:2">
      <c r="A20" s="42" t="s">
        <v>3313</v>
      </c>
      <c r="B20" s="43"/>
    </row>
    <row r="21" spans="1:2">
      <c r="A21" s="42" t="s">
        <v>3314</v>
      </c>
      <c r="B21" s="43"/>
    </row>
    <row r="22" spans="1:2">
      <c r="A22" s="42" t="s">
        <v>3315</v>
      </c>
      <c r="B22" s="43"/>
    </row>
    <row r="23" spans="1:2">
      <c r="A23" s="42" t="s">
        <v>3316</v>
      </c>
      <c r="B23" s="43"/>
    </row>
    <row r="24" spans="1:2">
      <c r="A24" s="42" t="s">
        <v>3317</v>
      </c>
      <c r="B24" s="43"/>
    </row>
    <row r="25" spans="1:2">
      <c r="A25" s="42" t="s">
        <v>3318</v>
      </c>
      <c r="B25" s="43"/>
    </row>
    <row r="26" spans="1:2">
      <c r="A26" s="42" t="s">
        <v>3319</v>
      </c>
      <c r="B26" s="43"/>
    </row>
    <row r="27" spans="1:2">
      <c r="A27" s="42" t="s">
        <v>3320</v>
      </c>
      <c r="B27" s="43"/>
    </row>
    <row r="28" spans="1:2">
      <c r="A28" s="42" t="s">
        <v>3321</v>
      </c>
      <c r="B28" s="43"/>
    </row>
    <row r="29" spans="1:2">
      <c r="A29" s="42" t="s">
        <v>3322</v>
      </c>
      <c r="B29" s="43"/>
    </row>
    <row r="30" spans="1:2">
      <c r="A30" s="42" t="s">
        <v>3323</v>
      </c>
      <c r="B30" s="43"/>
    </row>
    <row r="31" spans="1:2">
      <c r="A31" s="42" t="s">
        <v>3324</v>
      </c>
      <c r="B31" s="43"/>
    </row>
    <row r="32" spans="1:2">
      <c r="A32" s="42" t="s">
        <v>3325</v>
      </c>
      <c r="B32" s="43"/>
    </row>
    <row r="33" spans="1:2">
      <c r="A33" s="42" t="s">
        <v>3326</v>
      </c>
      <c r="B33" s="43"/>
    </row>
    <row r="34" spans="1:2">
      <c r="A34" s="42" t="s">
        <v>3327</v>
      </c>
      <c r="B34" s="43"/>
    </row>
    <row r="35" spans="1:2">
      <c r="A35" s="42" t="s">
        <v>3328</v>
      </c>
      <c r="B35" s="43"/>
    </row>
    <row r="36" spans="1:2">
      <c r="A36" s="42" t="s">
        <v>3329</v>
      </c>
      <c r="B36" s="43"/>
    </row>
    <row r="37" spans="1:2">
      <c r="A37" s="42" t="s">
        <v>3330</v>
      </c>
      <c r="B37" s="43"/>
    </row>
    <row r="38" spans="1:2">
      <c r="A38" s="42" t="s">
        <v>3331</v>
      </c>
      <c r="B38" s="43"/>
    </row>
    <row r="39" spans="1:2">
      <c r="A39" s="42" t="s">
        <v>3332</v>
      </c>
      <c r="B39" s="43"/>
    </row>
    <row r="40" spans="1:2">
      <c r="A40" s="42" t="s">
        <v>3333</v>
      </c>
      <c r="B40" s="43"/>
    </row>
    <row r="41" spans="1:2">
      <c r="A41" s="42" t="s">
        <v>3334</v>
      </c>
      <c r="B41" s="43"/>
    </row>
    <row r="42" spans="1:2">
      <c r="A42" s="42" t="s">
        <v>3335</v>
      </c>
      <c r="B42" s="44"/>
    </row>
    <row r="43" spans="1:2">
      <c r="A43" s="42" t="s">
        <v>3336</v>
      </c>
      <c r="B43" s="44"/>
    </row>
    <row r="44" spans="1:2">
      <c r="A44" s="42" t="s">
        <v>3337</v>
      </c>
      <c r="B44" s="43"/>
    </row>
    <row r="45" spans="1:2">
      <c r="A45" s="42" t="s">
        <v>3338</v>
      </c>
      <c r="B45" s="43"/>
    </row>
    <row r="46" ht="39" customHeight="1" spans="1:2">
      <c r="A46" s="45" t="s">
        <v>3339</v>
      </c>
      <c r="B46" s="45"/>
    </row>
  </sheetData>
  <mergeCells count="2">
    <mergeCell ref="A1:B1"/>
    <mergeCell ref="A46:B4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Zeros="0" workbookViewId="0">
      <selection activeCell="A3" sqref="A3:B3"/>
    </sheetView>
  </sheetViews>
  <sheetFormatPr defaultColWidth="9" defaultRowHeight="14.4" outlineLevelCol="3"/>
  <cols>
    <col min="1" max="1" width="40.1018518518519" style="2" customWidth="1"/>
    <col min="2" max="2" width="30.6296296296296" style="2" customWidth="1"/>
    <col min="3" max="16384" width="9" style="2"/>
  </cols>
  <sheetData>
    <row r="1" s="2" customFormat="1" ht="34" customHeight="1" spans="1:2">
      <c r="A1" s="3" t="s">
        <v>3340</v>
      </c>
      <c r="B1" s="3"/>
    </row>
    <row r="2" s="1" customFormat="1" ht="14.25" customHeight="1" spans="2:4">
      <c r="B2" s="4" t="s">
        <v>3341</v>
      </c>
      <c r="D2" s="5"/>
    </row>
    <row r="3" s="2" customFormat="1" ht="17" customHeight="1" spans="1:2">
      <c r="A3" s="32" t="s">
        <v>26</v>
      </c>
      <c r="B3" s="32"/>
    </row>
    <row r="4" s="2" customFormat="1" ht="17" customHeight="1" spans="1:2">
      <c r="A4" s="33" t="s">
        <v>2849</v>
      </c>
      <c r="B4" s="33" t="s">
        <v>28</v>
      </c>
    </row>
    <row r="5" s="2" customFormat="1" ht="17" customHeight="1" spans="1:2">
      <c r="A5" s="39" t="s">
        <v>3342</v>
      </c>
      <c r="B5" s="35">
        <v>0</v>
      </c>
    </row>
    <row r="6" s="2" customFormat="1" ht="17" customHeight="1" spans="1:2">
      <c r="A6" s="39" t="s">
        <v>3343</v>
      </c>
      <c r="B6" s="35">
        <v>28526</v>
      </c>
    </row>
    <row r="7" s="2" customFormat="1" ht="17" customHeight="1" spans="1:2">
      <c r="A7" s="39" t="s">
        <v>3344</v>
      </c>
      <c r="B7" s="35">
        <v>36529</v>
      </c>
    </row>
    <row r="8" s="2" customFormat="1" ht="17" customHeight="1" spans="1:2">
      <c r="A8" s="39" t="s">
        <v>3345</v>
      </c>
      <c r="B8" s="35">
        <v>0</v>
      </c>
    </row>
    <row r="9" s="2" customFormat="1" ht="17" customHeight="1" spans="1:2">
      <c r="A9" s="39" t="s">
        <v>3346</v>
      </c>
      <c r="B9" s="35">
        <v>0</v>
      </c>
    </row>
    <row r="10" s="2" customFormat="1" ht="17" customHeight="1" spans="1:2">
      <c r="A10" s="39" t="s">
        <v>3347</v>
      </c>
      <c r="B10" s="35">
        <v>0</v>
      </c>
    </row>
    <row r="11" s="2" customFormat="1" ht="17" customHeight="1" spans="1:2">
      <c r="A11" s="39" t="s">
        <v>3348</v>
      </c>
      <c r="B11" s="35">
        <v>3856</v>
      </c>
    </row>
    <row r="12" s="2" customFormat="1" ht="17" customHeight="1" spans="1:2">
      <c r="A12" s="34"/>
      <c r="B12" s="36"/>
    </row>
    <row r="13" s="2" customFormat="1" ht="17" customHeight="1" spans="1:2">
      <c r="A13" s="34" t="s">
        <v>3349</v>
      </c>
      <c r="B13" s="37">
        <f>SUM(B5:B12)</f>
        <v>68911</v>
      </c>
    </row>
    <row r="14" s="2" customFormat="1" ht="17" customHeight="1" spans="1:2">
      <c r="A14" s="34"/>
      <c r="B14" s="38"/>
    </row>
    <row r="15" s="2" customFormat="1" ht="17" customHeight="1" spans="1:2">
      <c r="A15" s="34" t="s">
        <v>3350</v>
      </c>
      <c r="B15" s="37">
        <v>48948</v>
      </c>
    </row>
    <row r="16" s="2" customFormat="1" ht="17" customHeight="1" spans="1:2">
      <c r="A16" s="34"/>
      <c r="B16" s="37"/>
    </row>
    <row r="17" s="2" customFormat="1" ht="17" customHeight="1" spans="1:2">
      <c r="A17" s="34" t="s">
        <v>3351</v>
      </c>
      <c r="B17" s="37">
        <f>B13+B15</f>
        <v>117859</v>
      </c>
    </row>
  </sheetData>
  <mergeCells count="2">
    <mergeCell ref="A1:B1"/>
    <mergeCell ref="A3:B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93"/>
  <sheetViews>
    <sheetView showZeros="0" workbookViewId="0">
      <selection activeCell="F9" sqref="F9"/>
    </sheetView>
  </sheetViews>
  <sheetFormatPr defaultColWidth="9.13888888888889" defaultRowHeight="15.6" outlineLevelCol="1"/>
  <cols>
    <col min="1" max="1" width="54.6018518518519" style="1" customWidth="1"/>
    <col min="2" max="2" width="20.6296296296296" style="1" customWidth="1"/>
    <col min="3" max="16384" width="9.13888888888889" style="1" customWidth="1"/>
  </cols>
  <sheetData>
    <row r="1" s="1" customFormat="1" ht="40.5" customHeight="1" spans="1:2">
      <c r="A1" s="3" t="s">
        <v>24</v>
      </c>
      <c r="B1" s="3"/>
    </row>
    <row r="2" s="1" customFormat="1" ht="17" customHeight="1" spans="1:2">
      <c r="A2" s="4" t="s">
        <v>25</v>
      </c>
      <c r="B2" s="4"/>
    </row>
    <row r="3" s="1" customFormat="1" ht="17" customHeight="1" spans="1:2">
      <c r="A3" s="4" t="s">
        <v>26</v>
      </c>
      <c r="B3" s="4"/>
    </row>
    <row r="4" s="1" customFormat="1" ht="17.85" customHeight="1" spans="1:2">
      <c r="A4" s="41" t="s">
        <v>27</v>
      </c>
      <c r="B4" s="41" t="s">
        <v>28</v>
      </c>
    </row>
    <row r="5" s="1" customFormat="1" ht="17.85" customHeight="1" spans="1:2">
      <c r="A5" s="51" t="s">
        <v>29</v>
      </c>
      <c r="B5" s="47">
        <f>B6+B43+B63+B186+B251+B259+B264+B278+B287+B293+B302+B311+B314+B317+B320+B332+B336+B339+B342+B345</f>
        <v>652708</v>
      </c>
    </row>
    <row r="6" s="1" customFormat="1" ht="17.85" customHeight="1" spans="1:2">
      <c r="A6" s="51" t="s">
        <v>30</v>
      </c>
      <c r="B6" s="129">
        <f>SUM(B7,B36,B40)</f>
        <v>243351</v>
      </c>
    </row>
    <row r="7" s="1" customFormat="1" ht="17.85" customHeight="1" spans="1:2">
      <c r="A7" s="51" t="s">
        <v>31</v>
      </c>
      <c r="B7" s="47">
        <f>SUM(B8:B35)</f>
        <v>243351</v>
      </c>
    </row>
    <row r="8" s="1" customFormat="1" ht="17.85" customHeight="1" spans="1:2">
      <c r="A8" s="51" t="s">
        <v>32</v>
      </c>
      <c r="B8" s="130">
        <v>4556</v>
      </c>
    </row>
    <row r="9" s="1" customFormat="1" ht="17.85" customHeight="1" spans="1:2">
      <c r="A9" s="51" t="s">
        <v>33</v>
      </c>
      <c r="B9" s="47">
        <v>135</v>
      </c>
    </row>
    <row r="10" s="1" customFormat="1" ht="17.85" customHeight="1" spans="1:2">
      <c r="A10" s="51" t="s">
        <v>34</v>
      </c>
      <c r="B10" s="47">
        <v>99395</v>
      </c>
    </row>
    <row r="11" s="1" customFormat="1" ht="17.85" customHeight="1" spans="1:2">
      <c r="A11" s="51" t="s">
        <v>35</v>
      </c>
      <c r="B11" s="47">
        <v>0</v>
      </c>
    </row>
    <row r="12" s="1" customFormat="1" ht="17.85" customHeight="1" spans="1:2">
      <c r="A12" s="51" t="s">
        <v>36</v>
      </c>
      <c r="B12" s="47">
        <v>39685</v>
      </c>
    </row>
    <row r="13" s="1" customFormat="1" ht="17.85" customHeight="1" spans="1:2">
      <c r="A13" s="51" t="s">
        <v>37</v>
      </c>
      <c r="B13" s="47">
        <v>95188</v>
      </c>
    </row>
    <row r="14" s="1" customFormat="1" ht="17.85" customHeight="1" spans="1:2">
      <c r="A14" s="51" t="s">
        <v>38</v>
      </c>
      <c r="B14" s="129">
        <v>0</v>
      </c>
    </row>
    <row r="15" s="1" customFormat="1" ht="17.85" customHeight="1" spans="1:2">
      <c r="A15" s="51" t="s">
        <v>39</v>
      </c>
      <c r="B15" s="47">
        <v>0</v>
      </c>
    </row>
    <row r="16" s="1" customFormat="1" ht="17.85" customHeight="1" spans="1:2">
      <c r="A16" s="51" t="s">
        <v>40</v>
      </c>
      <c r="B16" s="130">
        <v>3353</v>
      </c>
    </row>
    <row r="17" s="1" customFormat="1" ht="17.85" customHeight="1" spans="1:2">
      <c r="A17" s="51" t="s">
        <v>41</v>
      </c>
      <c r="B17" s="47">
        <v>420</v>
      </c>
    </row>
    <row r="18" s="1" customFormat="1" ht="17.85" customHeight="1" spans="1:2">
      <c r="A18" s="51" t="s">
        <v>42</v>
      </c>
      <c r="B18" s="47">
        <v>-832</v>
      </c>
    </row>
    <row r="19" s="1" customFormat="1" ht="17.85" customHeight="1" spans="1:2">
      <c r="A19" s="51" t="s">
        <v>43</v>
      </c>
      <c r="B19" s="47">
        <v>-356</v>
      </c>
    </row>
    <row r="20" s="1" customFormat="1" ht="17.85" customHeight="1" spans="1:2">
      <c r="A20" s="51" t="s">
        <v>44</v>
      </c>
      <c r="B20" s="47">
        <v>-339</v>
      </c>
    </row>
    <row r="21" s="1" customFormat="1" ht="17.85" customHeight="1" spans="1:2">
      <c r="A21" s="51" t="s">
        <v>45</v>
      </c>
      <c r="B21" s="47">
        <v>0</v>
      </c>
    </row>
    <row r="22" s="1" customFormat="1" ht="17.85" customHeight="1" spans="1:2">
      <c r="A22" s="51" t="s">
        <v>46</v>
      </c>
      <c r="B22" s="47">
        <v>-3628</v>
      </c>
    </row>
    <row r="23" s="1" customFormat="1" ht="17.85" customHeight="1" spans="1:2">
      <c r="A23" s="51" t="s">
        <v>47</v>
      </c>
      <c r="B23" s="47">
        <v>0</v>
      </c>
    </row>
    <row r="24" s="1" customFormat="1" ht="17.85" customHeight="1" spans="1:2">
      <c r="A24" s="51" t="s">
        <v>48</v>
      </c>
      <c r="B24" s="47">
        <v>0</v>
      </c>
    </row>
    <row r="25" s="1" customFormat="1" ht="17.85" customHeight="1" spans="1:2">
      <c r="A25" s="51" t="s">
        <v>49</v>
      </c>
      <c r="B25" s="47">
        <v>0</v>
      </c>
    </row>
    <row r="26" s="1" customFormat="1" ht="17.85" customHeight="1" spans="1:2">
      <c r="A26" s="51" t="s">
        <v>50</v>
      </c>
      <c r="B26" s="47">
        <v>0</v>
      </c>
    </row>
    <row r="27" s="1" customFormat="1" ht="17.85" customHeight="1" spans="1:2">
      <c r="A27" s="51" t="s">
        <v>51</v>
      </c>
      <c r="B27" s="47">
        <v>-127</v>
      </c>
    </row>
    <row r="28" s="1" customFormat="1" ht="17.85" customHeight="1" spans="1:2">
      <c r="A28" s="51" t="s">
        <v>52</v>
      </c>
      <c r="B28" s="47">
        <v>0</v>
      </c>
    </row>
    <row r="29" s="1" customFormat="1" ht="17.85" customHeight="1" spans="1:2">
      <c r="A29" s="51" t="s">
        <v>53</v>
      </c>
      <c r="B29" s="47">
        <v>0</v>
      </c>
    </row>
    <row r="30" s="1" customFormat="1" ht="17.85" customHeight="1" spans="1:2">
      <c r="A30" s="51" t="s">
        <v>54</v>
      </c>
      <c r="B30" s="47">
        <v>0</v>
      </c>
    </row>
    <row r="31" s="1" customFormat="1" ht="17.85" customHeight="1" spans="1:2">
      <c r="A31" s="51" t="s">
        <v>55</v>
      </c>
      <c r="B31" s="47">
        <v>-8669</v>
      </c>
    </row>
    <row r="32" s="1" customFormat="1" ht="17.85" customHeight="1" spans="1:2">
      <c r="A32" s="51" t="s">
        <v>56</v>
      </c>
      <c r="B32" s="47">
        <v>0</v>
      </c>
    </row>
    <row r="33" s="1" customFormat="1" ht="17.85" customHeight="1" spans="1:2">
      <c r="A33" s="51" t="s">
        <v>57</v>
      </c>
      <c r="B33" s="47">
        <v>14570</v>
      </c>
    </row>
    <row r="34" s="1" customFormat="1" ht="17" customHeight="1" spans="1:2">
      <c r="A34" s="51" t="s">
        <v>58</v>
      </c>
      <c r="B34" s="47">
        <v>0</v>
      </c>
    </row>
    <row r="35" s="1" customFormat="1" ht="17" customHeight="1" spans="1:2">
      <c r="A35" s="51" t="s">
        <v>59</v>
      </c>
      <c r="B35" s="47">
        <v>0</v>
      </c>
    </row>
    <row r="36" s="1" customFormat="1" ht="17.85" customHeight="1" spans="1:2">
      <c r="A36" s="51" t="s">
        <v>60</v>
      </c>
      <c r="B36" s="47">
        <f>SUM(B37:B39)</f>
        <v>0</v>
      </c>
    </row>
    <row r="37" s="1" customFormat="1" ht="17.85" customHeight="1" spans="1:2">
      <c r="A37" s="51" t="s">
        <v>61</v>
      </c>
      <c r="B37" s="47">
        <v>0</v>
      </c>
    </row>
    <row r="38" s="1" customFormat="1" ht="17.85" customHeight="1" spans="1:2">
      <c r="A38" s="51" t="s">
        <v>62</v>
      </c>
      <c r="B38" s="47">
        <v>0</v>
      </c>
    </row>
    <row r="39" s="1" customFormat="1" ht="17.85" customHeight="1" spans="1:2">
      <c r="A39" s="51" t="s">
        <v>63</v>
      </c>
      <c r="B39" s="47">
        <v>0</v>
      </c>
    </row>
    <row r="40" s="1" customFormat="1" ht="17.85" customHeight="1" spans="1:2">
      <c r="A40" s="51" t="s">
        <v>64</v>
      </c>
      <c r="B40" s="47">
        <f>B41+B42</f>
        <v>0</v>
      </c>
    </row>
    <row r="41" s="1" customFormat="1" ht="17.85" customHeight="1" spans="1:2">
      <c r="A41" s="51" t="s">
        <v>65</v>
      </c>
      <c r="B41" s="47">
        <v>0</v>
      </c>
    </row>
    <row r="42" s="1" customFormat="1" ht="17.85" customHeight="1" spans="1:2">
      <c r="A42" s="51" t="s">
        <v>66</v>
      </c>
      <c r="B42" s="47">
        <v>0</v>
      </c>
    </row>
    <row r="43" s="1" customFormat="1" ht="17.85" customHeight="1" spans="1:2">
      <c r="A43" s="51" t="s">
        <v>67</v>
      </c>
      <c r="B43" s="47">
        <f>SUM(B44,B56,B62)</f>
        <v>0</v>
      </c>
    </row>
    <row r="44" s="1" customFormat="1" ht="17.85" customHeight="1" spans="1:2">
      <c r="A44" s="51" t="s">
        <v>68</v>
      </c>
      <c r="B44" s="47">
        <f>SUM(B45:B55)</f>
        <v>0</v>
      </c>
    </row>
    <row r="45" s="1" customFormat="1" ht="17.85" customHeight="1" spans="1:2">
      <c r="A45" s="51" t="s">
        <v>69</v>
      </c>
      <c r="B45" s="47">
        <v>0</v>
      </c>
    </row>
    <row r="46" s="1" customFormat="1" ht="17.85" customHeight="1" spans="1:2">
      <c r="A46" s="51" t="s">
        <v>70</v>
      </c>
      <c r="B46" s="47">
        <v>0</v>
      </c>
    </row>
    <row r="47" s="1" customFormat="1" ht="17.85" customHeight="1" spans="1:2">
      <c r="A47" s="51" t="s">
        <v>71</v>
      </c>
      <c r="B47" s="47">
        <v>0</v>
      </c>
    </row>
    <row r="48" s="1" customFormat="1" ht="17.85" customHeight="1" spans="1:2">
      <c r="A48" s="51" t="s">
        <v>72</v>
      </c>
      <c r="B48" s="47">
        <v>0</v>
      </c>
    </row>
    <row r="49" s="1" customFormat="1" ht="17.85" customHeight="1" spans="1:2">
      <c r="A49" s="51" t="s">
        <v>73</v>
      </c>
      <c r="B49" s="47">
        <v>0</v>
      </c>
    </row>
    <row r="50" s="1" customFormat="1" ht="17.85" customHeight="1" spans="1:2">
      <c r="A50" s="51" t="s">
        <v>74</v>
      </c>
      <c r="B50" s="47">
        <v>0</v>
      </c>
    </row>
    <row r="51" s="1" customFormat="1" ht="17.85" customHeight="1" spans="1:2">
      <c r="A51" s="51" t="s">
        <v>75</v>
      </c>
      <c r="B51" s="47">
        <v>0</v>
      </c>
    </row>
    <row r="52" s="1" customFormat="1" ht="17.85" customHeight="1" spans="1:2">
      <c r="A52" s="51" t="s">
        <v>76</v>
      </c>
      <c r="B52" s="47">
        <v>0</v>
      </c>
    </row>
    <row r="53" s="1" customFormat="1" ht="17.85" customHeight="1" spans="1:2">
      <c r="A53" s="51" t="s">
        <v>77</v>
      </c>
      <c r="B53" s="47">
        <v>0</v>
      </c>
    </row>
    <row r="54" s="1" customFormat="1" ht="17.85" customHeight="1" spans="1:2">
      <c r="A54" s="51" t="s">
        <v>78</v>
      </c>
      <c r="B54" s="47">
        <v>0</v>
      </c>
    </row>
    <row r="55" s="1" customFormat="1" ht="17.85" customHeight="1" spans="1:2">
      <c r="A55" s="51" t="s">
        <v>79</v>
      </c>
      <c r="B55" s="47">
        <v>0</v>
      </c>
    </row>
    <row r="56" s="1" customFormat="1" ht="17.85" customHeight="1" spans="1:2">
      <c r="A56" s="51" t="s">
        <v>80</v>
      </c>
      <c r="B56" s="47">
        <f>SUM(B57:B61)</f>
        <v>0</v>
      </c>
    </row>
    <row r="57" s="1" customFormat="1" ht="17.85" customHeight="1" spans="1:2">
      <c r="A57" s="51" t="s">
        <v>81</v>
      </c>
      <c r="B57" s="47">
        <v>0</v>
      </c>
    </row>
    <row r="58" s="1" customFormat="1" ht="17.85" customHeight="1" spans="1:2">
      <c r="A58" s="51" t="s">
        <v>82</v>
      </c>
      <c r="B58" s="47">
        <v>0</v>
      </c>
    </row>
    <row r="59" s="1" customFormat="1" ht="17.85" customHeight="1" spans="1:2">
      <c r="A59" s="51" t="s">
        <v>83</v>
      </c>
      <c r="B59" s="47">
        <v>0</v>
      </c>
    </row>
    <row r="60" s="1" customFormat="1" ht="17.85" customHeight="1" spans="1:2">
      <c r="A60" s="51" t="s">
        <v>84</v>
      </c>
      <c r="B60" s="47">
        <v>0</v>
      </c>
    </row>
    <row r="61" s="1" customFormat="1" ht="17.85" customHeight="1" spans="1:2">
      <c r="A61" s="51" t="s">
        <v>85</v>
      </c>
      <c r="B61" s="47">
        <v>0</v>
      </c>
    </row>
    <row r="62" s="1" customFormat="1" ht="17.85" customHeight="1" spans="1:2">
      <c r="A62" s="51" t="s">
        <v>86</v>
      </c>
      <c r="B62" s="47">
        <v>0</v>
      </c>
    </row>
    <row r="63" s="1" customFormat="1" ht="17.85" customHeight="1" spans="1:2">
      <c r="A63" s="51" t="s">
        <v>87</v>
      </c>
      <c r="B63" s="47">
        <f>SUM(B64:B80,B84:B89,B93,B98:B99,B103:B109,B126:B127,B130:B132,B137,B142,B147,B152,B157,B162,B167,B172,B177,B182)</f>
        <v>52544</v>
      </c>
    </row>
    <row r="64" s="1" customFormat="1" ht="17.85" customHeight="1" spans="1:2">
      <c r="A64" s="51" t="s">
        <v>88</v>
      </c>
      <c r="B64" s="47">
        <v>0</v>
      </c>
    </row>
    <row r="65" s="1" customFormat="1" ht="17.85" customHeight="1" spans="1:2">
      <c r="A65" s="51" t="s">
        <v>89</v>
      </c>
      <c r="B65" s="47">
        <v>0</v>
      </c>
    </row>
    <row r="66" s="1" customFormat="1" ht="17.85" customHeight="1" spans="1:2">
      <c r="A66" s="51" t="s">
        <v>90</v>
      </c>
      <c r="B66" s="47">
        <v>0</v>
      </c>
    </row>
    <row r="67" s="1" customFormat="1" ht="17.85" customHeight="1" spans="1:2">
      <c r="A67" s="51" t="s">
        <v>91</v>
      </c>
      <c r="B67" s="47">
        <v>0</v>
      </c>
    </row>
    <row r="68" s="1" customFormat="1" ht="17.85" customHeight="1" spans="1:2">
      <c r="A68" s="51" t="s">
        <v>92</v>
      </c>
      <c r="B68" s="47">
        <v>0</v>
      </c>
    </row>
    <row r="69" s="1" customFormat="1" ht="17.85" customHeight="1" spans="1:2">
      <c r="A69" s="51" t="s">
        <v>93</v>
      </c>
      <c r="B69" s="47">
        <v>0</v>
      </c>
    </row>
    <row r="70" s="1" customFormat="1" ht="17.85" customHeight="1" spans="1:2">
      <c r="A70" s="51" t="s">
        <v>94</v>
      </c>
      <c r="B70" s="47">
        <v>0</v>
      </c>
    </row>
    <row r="71" s="1" customFormat="1" ht="17.85" customHeight="1" spans="1:2">
      <c r="A71" s="51" t="s">
        <v>95</v>
      </c>
      <c r="B71" s="47">
        <v>0</v>
      </c>
    </row>
    <row r="72" s="1" customFormat="1" ht="17.85" customHeight="1" spans="1:2">
      <c r="A72" s="51" t="s">
        <v>96</v>
      </c>
      <c r="B72" s="47">
        <v>0</v>
      </c>
    </row>
    <row r="73" s="1" customFormat="1" ht="17.85" customHeight="1" spans="1:2">
      <c r="A73" s="51" t="s">
        <v>97</v>
      </c>
      <c r="B73" s="47">
        <v>0</v>
      </c>
    </row>
    <row r="74" s="1" customFormat="1" ht="17.85" customHeight="1" spans="1:2">
      <c r="A74" s="51" t="s">
        <v>98</v>
      </c>
      <c r="B74" s="47">
        <v>0</v>
      </c>
    </row>
    <row r="75" s="1" customFormat="1" ht="17.85" customHeight="1" spans="1:2">
      <c r="A75" s="51" t="s">
        <v>99</v>
      </c>
      <c r="B75" s="47">
        <v>0</v>
      </c>
    </row>
    <row r="76" s="1" customFormat="1" ht="17.85" customHeight="1" spans="1:2">
      <c r="A76" s="51" t="s">
        <v>100</v>
      </c>
      <c r="B76" s="47">
        <v>0</v>
      </c>
    </row>
    <row r="77" s="1" customFormat="1" ht="17.85" customHeight="1" spans="1:2">
      <c r="A77" s="51" t="s">
        <v>101</v>
      </c>
      <c r="B77" s="47">
        <v>0</v>
      </c>
    </row>
    <row r="78" s="1" customFormat="1" ht="17.85" customHeight="1" spans="1:2">
      <c r="A78" s="51" t="s">
        <v>102</v>
      </c>
      <c r="B78" s="47">
        <v>419</v>
      </c>
    </row>
    <row r="79" s="1" customFormat="1" ht="17.85" customHeight="1" spans="1:2">
      <c r="A79" s="51" t="s">
        <v>103</v>
      </c>
      <c r="B79" s="47">
        <v>0</v>
      </c>
    </row>
    <row r="80" s="1" customFormat="1" ht="17.85" customHeight="1" spans="1:2">
      <c r="A80" s="51" t="s">
        <v>104</v>
      </c>
      <c r="B80" s="47">
        <f>SUM(B81:B83)</f>
        <v>0</v>
      </c>
    </row>
    <row r="81" s="1" customFormat="1" ht="17.85" customHeight="1" spans="1:2">
      <c r="A81" s="51" t="s">
        <v>105</v>
      </c>
      <c r="B81" s="47">
        <v>0</v>
      </c>
    </row>
    <row r="82" s="1" customFormat="1" ht="17.85" customHeight="1" spans="1:2">
      <c r="A82" s="51" t="s">
        <v>106</v>
      </c>
      <c r="B82" s="47">
        <v>0</v>
      </c>
    </row>
    <row r="83" s="1" customFormat="1" ht="17.85" customHeight="1" spans="1:2">
      <c r="A83" s="51" t="s">
        <v>107</v>
      </c>
      <c r="B83" s="47">
        <v>0</v>
      </c>
    </row>
    <row r="84" s="1" customFormat="1" ht="17.85" customHeight="1" spans="1:2">
      <c r="A84" s="51" t="s">
        <v>108</v>
      </c>
      <c r="B84" s="47">
        <v>0</v>
      </c>
    </row>
    <row r="85" s="1" customFormat="1" ht="17.85" customHeight="1" spans="1:2">
      <c r="A85" s="51" t="s">
        <v>109</v>
      </c>
      <c r="B85" s="47">
        <v>0</v>
      </c>
    </row>
    <row r="86" s="1" customFormat="1" ht="17.85" customHeight="1" spans="1:2">
      <c r="A86" s="51" t="s">
        <v>110</v>
      </c>
      <c r="B86" s="47">
        <v>0</v>
      </c>
    </row>
    <row r="87" s="1" customFormat="1" ht="17.85" customHeight="1" spans="1:2">
      <c r="A87" s="51" t="s">
        <v>111</v>
      </c>
      <c r="B87" s="47">
        <v>0</v>
      </c>
    </row>
    <row r="88" s="1" customFormat="1" ht="17.85" customHeight="1" spans="1:2">
      <c r="A88" s="51" t="s">
        <v>112</v>
      </c>
      <c r="B88" s="47">
        <v>0</v>
      </c>
    </row>
    <row r="89" s="1" customFormat="1" ht="17.85" customHeight="1" spans="1:2">
      <c r="A89" s="51" t="s">
        <v>113</v>
      </c>
      <c r="B89" s="47">
        <f>SUM(B90:B92)</f>
        <v>0</v>
      </c>
    </row>
    <row r="90" s="1" customFormat="1" ht="17.85" customHeight="1" spans="1:2">
      <c r="A90" s="51" t="s">
        <v>114</v>
      </c>
      <c r="B90" s="47">
        <v>0</v>
      </c>
    </row>
    <row r="91" s="1" customFormat="1" ht="17.85" customHeight="1" spans="1:2">
      <c r="A91" s="51" t="s">
        <v>115</v>
      </c>
      <c r="B91" s="47">
        <v>0</v>
      </c>
    </row>
    <row r="92" s="1" customFormat="1" ht="17.85" customHeight="1" spans="1:2">
      <c r="A92" s="51" t="s">
        <v>116</v>
      </c>
      <c r="B92" s="47">
        <v>0</v>
      </c>
    </row>
    <row r="93" s="1" customFormat="1" ht="17.85" customHeight="1" spans="1:2">
      <c r="A93" s="51" t="s">
        <v>117</v>
      </c>
      <c r="B93" s="47">
        <f>SUM(B94:B97)</f>
        <v>0</v>
      </c>
    </row>
    <row r="94" s="1" customFormat="1" ht="17.85" customHeight="1" spans="1:2">
      <c r="A94" s="51" t="s">
        <v>118</v>
      </c>
      <c r="B94" s="47">
        <v>0</v>
      </c>
    </row>
    <row r="95" s="1" customFormat="1" ht="17.85" customHeight="1" spans="1:2">
      <c r="A95" s="51" t="s">
        <v>119</v>
      </c>
      <c r="B95" s="47">
        <v>0</v>
      </c>
    </row>
    <row r="96" s="1" customFormat="1" ht="17.85" customHeight="1" spans="1:2">
      <c r="A96" s="51" t="s">
        <v>120</v>
      </c>
      <c r="B96" s="47">
        <v>0</v>
      </c>
    </row>
    <row r="97" s="1" customFormat="1" ht="17.85" customHeight="1" spans="1:2">
      <c r="A97" s="51" t="s">
        <v>121</v>
      </c>
      <c r="B97" s="47">
        <v>0</v>
      </c>
    </row>
    <row r="98" s="1" customFormat="1" ht="17.85" customHeight="1" spans="1:2">
      <c r="A98" s="51" t="s">
        <v>122</v>
      </c>
      <c r="B98" s="47">
        <v>0</v>
      </c>
    </row>
    <row r="99" s="1" customFormat="1" ht="17.85" customHeight="1" spans="1:2">
      <c r="A99" s="51" t="s">
        <v>123</v>
      </c>
      <c r="B99" s="47">
        <f>SUM(B100:B102)</f>
        <v>0</v>
      </c>
    </row>
    <row r="100" s="1" customFormat="1" ht="17.85" customHeight="1" spans="1:2">
      <c r="A100" s="51" t="s">
        <v>124</v>
      </c>
      <c r="B100" s="47">
        <v>0</v>
      </c>
    </row>
    <row r="101" s="1" customFormat="1" ht="17.85" customHeight="1" spans="1:2">
      <c r="A101" s="51" t="s">
        <v>125</v>
      </c>
      <c r="B101" s="47">
        <v>0</v>
      </c>
    </row>
    <row r="102" s="1" customFormat="1" ht="17.85" customHeight="1" spans="1:2">
      <c r="A102" s="51" t="s">
        <v>126</v>
      </c>
      <c r="B102" s="47">
        <v>0</v>
      </c>
    </row>
    <row r="103" s="1" customFormat="1" ht="17.85" customHeight="1" spans="1:2">
      <c r="A103" s="51" t="s">
        <v>127</v>
      </c>
      <c r="B103" s="47">
        <v>0</v>
      </c>
    </row>
    <row r="104" s="1" customFormat="1" ht="17.85" customHeight="1" spans="1:2">
      <c r="A104" s="51" t="s">
        <v>128</v>
      </c>
      <c r="B104" s="47">
        <v>0</v>
      </c>
    </row>
    <row r="105" s="1" customFormat="1" ht="17.85" customHeight="1" spans="1:2">
      <c r="A105" s="51" t="s">
        <v>129</v>
      </c>
      <c r="B105" s="47">
        <v>0</v>
      </c>
    </row>
    <row r="106" s="1" customFormat="1" ht="17.85" customHeight="1" spans="1:2">
      <c r="A106" s="51" t="s">
        <v>130</v>
      </c>
      <c r="B106" s="47">
        <v>0</v>
      </c>
    </row>
    <row r="107" s="1" customFormat="1" ht="17.85" customHeight="1" spans="1:2">
      <c r="A107" s="51" t="s">
        <v>131</v>
      </c>
      <c r="B107" s="47">
        <v>79</v>
      </c>
    </row>
    <row r="108" s="1" customFormat="1" ht="17.85" customHeight="1" spans="1:2">
      <c r="A108" s="51" t="s">
        <v>132</v>
      </c>
      <c r="B108" s="47">
        <v>7</v>
      </c>
    </row>
    <row r="109" s="1" customFormat="1" ht="17.85" customHeight="1" spans="1:2">
      <c r="A109" s="51" t="s">
        <v>133</v>
      </c>
      <c r="B109" s="47">
        <f>SUM(B110:B125)</f>
        <v>24642</v>
      </c>
    </row>
    <row r="110" s="1" customFormat="1" ht="17.85" customHeight="1" spans="1:2">
      <c r="A110" s="51" t="s">
        <v>134</v>
      </c>
      <c r="B110" s="47">
        <v>0</v>
      </c>
    </row>
    <row r="111" s="1" customFormat="1" ht="17.85" customHeight="1" spans="1:2">
      <c r="A111" s="51" t="s">
        <v>135</v>
      </c>
      <c r="B111" s="47">
        <v>0</v>
      </c>
    </row>
    <row r="112" s="1" customFormat="1" ht="17.85" customHeight="1" spans="1:2">
      <c r="A112" s="51" t="s">
        <v>136</v>
      </c>
      <c r="B112" s="47">
        <v>0</v>
      </c>
    </row>
    <row r="113" s="1" customFormat="1" ht="17.85" customHeight="1" spans="1:2">
      <c r="A113" s="51" t="s">
        <v>137</v>
      </c>
      <c r="B113" s="47">
        <v>0</v>
      </c>
    </row>
    <row r="114" s="1" customFormat="1" ht="17.85" customHeight="1" spans="1:2">
      <c r="A114" s="51" t="s">
        <v>138</v>
      </c>
      <c r="B114" s="47">
        <v>0</v>
      </c>
    </row>
    <row r="115" s="1" customFormat="1" ht="17.85" customHeight="1" spans="1:2">
      <c r="A115" s="51" t="s">
        <v>139</v>
      </c>
      <c r="B115" s="47">
        <v>0</v>
      </c>
    </row>
    <row r="116" s="1" customFormat="1" ht="17.85" customHeight="1" spans="1:2">
      <c r="A116" s="51" t="s">
        <v>140</v>
      </c>
      <c r="B116" s="47">
        <v>0</v>
      </c>
    </row>
    <row r="117" s="1" customFormat="1" ht="17.85" customHeight="1" spans="1:2">
      <c r="A117" s="51" t="s">
        <v>141</v>
      </c>
      <c r="B117" s="47">
        <v>0</v>
      </c>
    </row>
    <row r="118" s="1" customFormat="1" ht="17.85" customHeight="1" spans="1:2">
      <c r="A118" s="51" t="s">
        <v>142</v>
      </c>
      <c r="B118" s="47">
        <v>0</v>
      </c>
    </row>
    <row r="119" s="1" customFormat="1" ht="17.85" customHeight="1" spans="1:2">
      <c r="A119" s="51" t="s">
        <v>143</v>
      </c>
      <c r="B119" s="47">
        <v>0</v>
      </c>
    </row>
    <row r="120" s="1" customFormat="1" ht="17.85" customHeight="1" spans="1:2">
      <c r="A120" s="51" t="s">
        <v>144</v>
      </c>
      <c r="B120" s="47">
        <v>0</v>
      </c>
    </row>
    <row r="121" s="1" customFormat="1" ht="17.85" customHeight="1" spans="1:2">
      <c r="A121" s="51" t="s">
        <v>145</v>
      </c>
      <c r="B121" s="47">
        <v>0</v>
      </c>
    </row>
    <row r="122" s="1" customFormat="1" ht="17.85" customHeight="1" spans="1:2">
      <c r="A122" s="51" t="s">
        <v>146</v>
      </c>
      <c r="B122" s="47">
        <v>0</v>
      </c>
    </row>
    <row r="123" s="1" customFormat="1" ht="17.85" customHeight="1" spans="1:2">
      <c r="A123" s="51" t="s">
        <v>147</v>
      </c>
      <c r="B123" s="47">
        <v>0</v>
      </c>
    </row>
    <row r="124" s="1" customFormat="1" ht="17.85" customHeight="1" spans="1:2">
      <c r="A124" s="51" t="s">
        <v>148</v>
      </c>
      <c r="B124" s="47">
        <v>0</v>
      </c>
    </row>
    <row r="125" s="1" customFormat="1" ht="17.85" customHeight="1" spans="1:2">
      <c r="A125" s="51" t="s">
        <v>149</v>
      </c>
      <c r="B125" s="47">
        <v>24642</v>
      </c>
    </row>
    <row r="126" s="1" customFormat="1" ht="17.85" customHeight="1" spans="1:2">
      <c r="A126" s="51" t="s">
        <v>150</v>
      </c>
      <c r="B126" s="47">
        <v>0</v>
      </c>
    </row>
    <row r="127" s="1" customFormat="1" ht="17.85" customHeight="1" spans="1:2">
      <c r="A127" s="51" t="s">
        <v>151</v>
      </c>
      <c r="B127" s="47">
        <f>B128+B129</f>
        <v>11145</v>
      </c>
    </row>
    <row r="128" s="1" customFormat="1" ht="17.85" customHeight="1" spans="1:2">
      <c r="A128" s="51" t="s">
        <v>152</v>
      </c>
      <c r="B128" s="47">
        <v>0</v>
      </c>
    </row>
    <row r="129" s="1" customFormat="1" ht="17.85" customHeight="1" spans="1:2">
      <c r="A129" s="51" t="s">
        <v>153</v>
      </c>
      <c r="B129" s="47">
        <v>11145</v>
      </c>
    </row>
    <row r="130" s="1" customFormat="1" ht="17.85" customHeight="1" spans="1:2">
      <c r="A130" s="51" t="s">
        <v>154</v>
      </c>
      <c r="B130" s="47">
        <v>13929</v>
      </c>
    </row>
    <row r="131" s="1" customFormat="1" ht="17.85" customHeight="1" spans="1:2">
      <c r="A131" s="51" t="s">
        <v>155</v>
      </c>
      <c r="B131" s="47">
        <v>100</v>
      </c>
    </row>
    <row r="132" s="1" customFormat="1" ht="17.85" customHeight="1" spans="1:2">
      <c r="A132" s="51" t="s">
        <v>156</v>
      </c>
      <c r="B132" s="47">
        <f>SUM(B133:B136)</f>
        <v>1549</v>
      </c>
    </row>
    <row r="133" s="1" customFormat="1" ht="17.85" customHeight="1" spans="1:2">
      <c r="A133" s="51" t="s">
        <v>157</v>
      </c>
      <c r="B133" s="47">
        <v>0</v>
      </c>
    </row>
    <row r="134" s="1" customFormat="1" ht="17.85" customHeight="1" spans="1:2">
      <c r="A134" s="51" t="s">
        <v>158</v>
      </c>
      <c r="B134" s="47">
        <v>1043</v>
      </c>
    </row>
    <row r="135" s="1" customFormat="1" ht="17.85" customHeight="1" spans="1:2">
      <c r="A135" s="51" t="s">
        <v>159</v>
      </c>
      <c r="B135" s="47">
        <v>502</v>
      </c>
    </row>
    <row r="136" s="1" customFormat="1" ht="17.85" customHeight="1" spans="1:2">
      <c r="A136" s="51" t="s">
        <v>160</v>
      </c>
      <c r="B136" s="47">
        <v>4</v>
      </c>
    </row>
    <row r="137" s="1" customFormat="1" ht="17.85" customHeight="1" spans="1:2">
      <c r="A137" s="51" t="s">
        <v>161</v>
      </c>
      <c r="B137" s="47">
        <f>SUM(B138:B141)</f>
        <v>372</v>
      </c>
    </row>
    <row r="138" s="1" customFormat="1" ht="17.85" customHeight="1" spans="1:2">
      <c r="A138" s="51" t="s">
        <v>162</v>
      </c>
      <c r="B138" s="47">
        <v>0</v>
      </c>
    </row>
    <row r="139" s="1" customFormat="1" ht="17.85" customHeight="1" spans="1:2">
      <c r="A139" s="51" t="s">
        <v>163</v>
      </c>
      <c r="B139" s="47">
        <v>0</v>
      </c>
    </row>
    <row r="140" s="1" customFormat="1" ht="17.85" customHeight="1" spans="1:2">
      <c r="A140" s="51" t="s">
        <v>164</v>
      </c>
      <c r="B140" s="47">
        <v>372</v>
      </c>
    </row>
    <row r="141" s="1" customFormat="1" ht="17.85" customHeight="1" spans="1:2">
      <c r="A141" s="51" t="s">
        <v>165</v>
      </c>
      <c r="B141" s="47">
        <v>0</v>
      </c>
    </row>
    <row r="142" s="1" customFormat="1" ht="17.85" customHeight="1" spans="1:2">
      <c r="A142" s="51" t="s">
        <v>166</v>
      </c>
      <c r="B142" s="47">
        <f>SUM(B143:B146)</f>
        <v>-6</v>
      </c>
    </row>
    <row r="143" s="1" customFormat="1" ht="17.85" customHeight="1" spans="1:2">
      <c r="A143" s="51" t="s">
        <v>167</v>
      </c>
      <c r="B143" s="47">
        <v>0</v>
      </c>
    </row>
    <row r="144" s="1" customFormat="1" ht="17.85" customHeight="1" spans="1:2">
      <c r="A144" s="51" t="s">
        <v>168</v>
      </c>
      <c r="B144" s="47">
        <v>0</v>
      </c>
    </row>
    <row r="145" s="1" customFormat="1" ht="17.85" customHeight="1" spans="1:2">
      <c r="A145" s="51" t="s">
        <v>169</v>
      </c>
      <c r="B145" s="47">
        <v>-7</v>
      </c>
    </row>
    <row r="146" s="1" customFormat="1" ht="17.85" customHeight="1" spans="1:2">
      <c r="A146" s="51" t="s">
        <v>170</v>
      </c>
      <c r="B146" s="47">
        <v>1</v>
      </c>
    </row>
    <row r="147" s="1" customFormat="1" ht="17.85" customHeight="1" spans="1:2">
      <c r="A147" s="51" t="s">
        <v>171</v>
      </c>
      <c r="B147" s="47">
        <f>SUM(B148:B151)</f>
        <v>0</v>
      </c>
    </row>
    <row r="148" s="1" customFormat="1" ht="17.85" customHeight="1" spans="1:2">
      <c r="A148" s="51" t="s">
        <v>172</v>
      </c>
      <c r="B148" s="47">
        <v>0</v>
      </c>
    </row>
    <row r="149" s="1" customFormat="1" ht="17.85" customHeight="1" spans="1:2">
      <c r="A149" s="51" t="s">
        <v>173</v>
      </c>
      <c r="B149" s="47">
        <v>0</v>
      </c>
    </row>
    <row r="150" s="1" customFormat="1" ht="17.85" customHeight="1" spans="1:2">
      <c r="A150" s="51" t="s">
        <v>174</v>
      </c>
      <c r="B150" s="47">
        <v>0</v>
      </c>
    </row>
    <row r="151" s="1" customFormat="1" ht="17.85" customHeight="1" spans="1:2">
      <c r="A151" s="51" t="s">
        <v>175</v>
      </c>
      <c r="B151" s="47">
        <v>0</v>
      </c>
    </row>
    <row r="152" s="1" customFormat="1" ht="17.85" customHeight="1" spans="1:2">
      <c r="A152" s="51" t="s">
        <v>176</v>
      </c>
      <c r="B152" s="47">
        <f>SUM(B153:B156)</f>
        <v>0</v>
      </c>
    </row>
    <row r="153" s="1" customFormat="1" ht="17.85" customHeight="1" spans="1:2">
      <c r="A153" s="51" t="s">
        <v>157</v>
      </c>
      <c r="B153" s="47">
        <v>0</v>
      </c>
    </row>
    <row r="154" s="1" customFormat="1" ht="17.85" customHeight="1" spans="1:2">
      <c r="A154" s="51" t="s">
        <v>158</v>
      </c>
      <c r="B154" s="47">
        <v>0</v>
      </c>
    </row>
    <row r="155" s="1" customFormat="1" ht="17.85" customHeight="1" spans="1:2">
      <c r="A155" s="51" t="s">
        <v>159</v>
      </c>
      <c r="B155" s="47">
        <v>0</v>
      </c>
    </row>
    <row r="156" s="1" customFormat="1" ht="17.85" customHeight="1" spans="1:2">
      <c r="A156" s="51" t="s">
        <v>160</v>
      </c>
      <c r="B156" s="47">
        <v>0</v>
      </c>
    </row>
    <row r="157" s="1" customFormat="1" ht="17.85" customHeight="1" spans="1:2">
      <c r="A157" s="51" t="s">
        <v>177</v>
      </c>
      <c r="B157" s="47">
        <f>SUM(B158:B161)</f>
        <v>0</v>
      </c>
    </row>
    <row r="158" s="1" customFormat="1" ht="17.85" customHeight="1" spans="1:2">
      <c r="A158" s="51" t="s">
        <v>162</v>
      </c>
      <c r="B158" s="47">
        <v>0</v>
      </c>
    </row>
    <row r="159" s="1" customFormat="1" ht="17.85" customHeight="1" spans="1:2">
      <c r="A159" s="51" t="s">
        <v>163</v>
      </c>
      <c r="B159" s="47">
        <v>0</v>
      </c>
    </row>
    <row r="160" s="1" customFormat="1" ht="17.85" customHeight="1" spans="1:2">
      <c r="A160" s="51" t="s">
        <v>164</v>
      </c>
      <c r="B160" s="47">
        <v>0</v>
      </c>
    </row>
    <row r="161" s="1" customFormat="1" ht="17.85" customHeight="1" spans="1:2">
      <c r="A161" s="51" t="s">
        <v>165</v>
      </c>
      <c r="B161" s="47">
        <v>0</v>
      </c>
    </row>
    <row r="162" s="1" customFormat="1" ht="17.85" customHeight="1" spans="1:2">
      <c r="A162" s="51" t="s">
        <v>178</v>
      </c>
      <c r="B162" s="47">
        <f>SUM(B163:B166)</f>
        <v>0</v>
      </c>
    </row>
    <row r="163" s="1" customFormat="1" ht="17.85" customHeight="1" spans="1:2">
      <c r="A163" s="51" t="s">
        <v>167</v>
      </c>
      <c r="B163" s="47">
        <v>0</v>
      </c>
    </row>
    <row r="164" s="1" customFormat="1" ht="17.85" customHeight="1" spans="1:2">
      <c r="A164" s="51" t="s">
        <v>168</v>
      </c>
      <c r="B164" s="47">
        <v>0</v>
      </c>
    </row>
    <row r="165" s="1" customFormat="1" ht="17.85" customHeight="1" spans="1:2">
      <c r="A165" s="51" t="s">
        <v>169</v>
      </c>
      <c r="B165" s="47">
        <v>0</v>
      </c>
    </row>
    <row r="166" s="1" customFormat="1" ht="17.85" customHeight="1" spans="1:2">
      <c r="A166" s="51" t="s">
        <v>170</v>
      </c>
      <c r="B166" s="47">
        <v>0</v>
      </c>
    </row>
    <row r="167" s="1" customFormat="1" ht="17.85" customHeight="1" spans="1:2">
      <c r="A167" s="51" t="s">
        <v>179</v>
      </c>
      <c r="B167" s="47">
        <f>SUM(B168:B171)</f>
        <v>0</v>
      </c>
    </row>
    <row r="168" s="1" customFormat="1" ht="17.85" customHeight="1" spans="1:2">
      <c r="A168" s="51" t="s">
        <v>172</v>
      </c>
      <c r="B168" s="47">
        <v>0</v>
      </c>
    </row>
    <row r="169" s="1" customFormat="1" ht="17.85" customHeight="1" spans="1:2">
      <c r="A169" s="51" t="s">
        <v>173</v>
      </c>
      <c r="B169" s="47">
        <v>0</v>
      </c>
    </row>
    <row r="170" s="1" customFormat="1" ht="17.85" customHeight="1" spans="1:2">
      <c r="A170" s="51" t="s">
        <v>174</v>
      </c>
      <c r="B170" s="47">
        <v>0</v>
      </c>
    </row>
    <row r="171" s="1" customFormat="1" ht="17.85" customHeight="1" spans="1:2">
      <c r="A171" s="51" t="s">
        <v>175</v>
      </c>
      <c r="B171" s="47">
        <v>0</v>
      </c>
    </row>
    <row r="172" s="1" customFormat="1" ht="17.85" customHeight="1" spans="1:2">
      <c r="A172" s="51" t="s">
        <v>180</v>
      </c>
      <c r="B172" s="47">
        <f>SUM(B173:B176)</f>
        <v>0</v>
      </c>
    </row>
    <row r="173" s="1" customFormat="1" ht="17.85" customHeight="1" spans="1:2">
      <c r="A173" s="51" t="s">
        <v>181</v>
      </c>
      <c r="B173" s="47">
        <v>0</v>
      </c>
    </row>
    <row r="174" s="1" customFormat="1" ht="17.85" customHeight="1" spans="1:2">
      <c r="A174" s="51" t="s">
        <v>182</v>
      </c>
      <c r="B174" s="47">
        <v>0</v>
      </c>
    </row>
    <row r="175" s="1" customFormat="1" ht="17.85" customHeight="1" spans="1:2">
      <c r="A175" s="51" t="s">
        <v>183</v>
      </c>
      <c r="B175" s="47">
        <v>0</v>
      </c>
    </row>
    <row r="176" s="1" customFormat="1" ht="17.85" customHeight="1" spans="1:2">
      <c r="A176" s="51" t="s">
        <v>184</v>
      </c>
      <c r="B176" s="47">
        <v>0</v>
      </c>
    </row>
    <row r="177" s="1" customFormat="1" ht="17.85" customHeight="1" spans="1:2">
      <c r="A177" s="51" t="s">
        <v>185</v>
      </c>
      <c r="B177" s="47">
        <f>SUM(B178:B181)</f>
        <v>288</v>
      </c>
    </row>
    <row r="178" s="1" customFormat="1" ht="17.85" customHeight="1" spans="1:2">
      <c r="A178" s="51" t="s">
        <v>181</v>
      </c>
      <c r="B178" s="47">
        <v>5</v>
      </c>
    </row>
    <row r="179" s="1" customFormat="1" ht="17.85" customHeight="1" spans="1:2">
      <c r="A179" s="51" t="s">
        <v>182</v>
      </c>
      <c r="B179" s="47">
        <v>172</v>
      </c>
    </row>
    <row r="180" s="1" customFormat="1" ht="17.85" customHeight="1" spans="1:2">
      <c r="A180" s="51" t="s">
        <v>183</v>
      </c>
      <c r="B180" s="47">
        <v>99</v>
      </c>
    </row>
    <row r="181" s="1" customFormat="1" ht="17.85" customHeight="1" spans="1:2">
      <c r="A181" s="51" t="s">
        <v>184</v>
      </c>
      <c r="B181" s="47">
        <v>12</v>
      </c>
    </row>
    <row r="182" s="1" customFormat="1" ht="17.85" customHeight="1" spans="1:2">
      <c r="A182" s="51" t="s">
        <v>186</v>
      </c>
      <c r="B182" s="47">
        <f>SUM(B183:B185)</f>
        <v>20</v>
      </c>
    </row>
    <row r="183" s="1" customFormat="1" ht="17.85" customHeight="1" spans="1:2">
      <c r="A183" s="51" t="s">
        <v>187</v>
      </c>
      <c r="B183" s="47">
        <v>20</v>
      </c>
    </row>
    <row r="184" s="1" customFormat="1" ht="17.85" customHeight="1" spans="1:2">
      <c r="A184" s="51" t="s">
        <v>188</v>
      </c>
      <c r="B184" s="47">
        <v>0</v>
      </c>
    </row>
    <row r="185" s="1" customFormat="1" ht="17.85" customHeight="1" spans="1:2">
      <c r="A185" s="51" t="s">
        <v>189</v>
      </c>
      <c r="B185" s="47">
        <v>0</v>
      </c>
    </row>
    <row r="186" s="1" customFormat="1" ht="17.85" customHeight="1" spans="1:2">
      <c r="A186" s="51" t="s">
        <v>190</v>
      </c>
      <c r="B186" s="47">
        <f>SUM(B187:B209,B213,B216,B217,B221:B226,B238:B240,B245,B250)</f>
        <v>0</v>
      </c>
    </row>
    <row r="187" s="1" customFormat="1" ht="17.85" customHeight="1" spans="1:2">
      <c r="A187" s="51" t="s">
        <v>191</v>
      </c>
      <c r="B187" s="47">
        <v>0</v>
      </c>
    </row>
    <row r="188" s="1" customFormat="1" ht="17.85" customHeight="1" spans="1:2">
      <c r="A188" s="51" t="s">
        <v>192</v>
      </c>
      <c r="B188" s="47">
        <v>0</v>
      </c>
    </row>
    <row r="189" s="1" customFormat="1" ht="17.85" customHeight="1" spans="1:2">
      <c r="A189" s="51" t="s">
        <v>193</v>
      </c>
      <c r="B189" s="47">
        <v>0</v>
      </c>
    </row>
    <row r="190" s="1" customFormat="1" ht="17.85" customHeight="1" spans="1:2">
      <c r="A190" s="51" t="s">
        <v>194</v>
      </c>
      <c r="B190" s="47">
        <v>0</v>
      </c>
    </row>
    <row r="191" s="1" customFormat="1" ht="17.85" customHeight="1" spans="1:2">
      <c r="A191" s="51" t="s">
        <v>195</v>
      </c>
      <c r="B191" s="47">
        <v>0</v>
      </c>
    </row>
    <row r="192" s="1" customFormat="1" ht="17.85" customHeight="1" spans="1:2">
      <c r="A192" s="51" t="s">
        <v>196</v>
      </c>
      <c r="B192" s="47">
        <v>0</v>
      </c>
    </row>
    <row r="193" s="1" customFormat="1" ht="17.85" customHeight="1" spans="1:2">
      <c r="A193" s="51" t="s">
        <v>197</v>
      </c>
      <c r="B193" s="47">
        <v>0</v>
      </c>
    </row>
    <row r="194" s="1" customFormat="1" ht="17.85" customHeight="1" spans="1:2">
      <c r="A194" s="51" t="s">
        <v>198</v>
      </c>
      <c r="B194" s="47">
        <v>0</v>
      </c>
    </row>
    <row r="195" s="1" customFormat="1" ht="17.85" customHeight="1" spans="1:2">
      <c r="A195" s="51" t="s">
        <v>199</v>
      </c>
      <c r="B195" s="47">
        <v>0</v>
      </c>
    </row>
    <row r="196" s="1" customFormat="1" ht="17.85" customHeight="1" spans="1:2">
      <c r="A196" s="51" t="s">
        <v>200</v>
      </c>
      <c r="B196" s="47">
        <v>0</v>
      </c>
    </row>
    <row r="197" s="1" customFormat="1" ht="17.85" customHeight="1" spans="1:2">
      <c r="A197" s="51" t="s">
        <v>201</v>
      </c>
      <c r="B197" s="47">
        <v>0</v>
      </c>
    </row>
    <row r="198" s="1" customFormat="1" ht="17.85" customHeight="1" spans="1:2">
      <c r="A198" s="51" t="s">
        <v>202</v>
      </c>
      <c r="B198" s="47">
        <v>0</v>
      </c>
    </row>
    <row r="199" s="1" customFormat="1" ht="17.85" customHeight="1" spans="1:2">
      <c r="A199" s="51" t="s">
        <v>203</v>
      </c>
      <c r="B199" s="47">
        <v>0</v>
      </c>
    </row>
    <row r="200" s="1" customFormat="1" ht="17.85" customHeight="1" spans="1:2">
      <c r="A200" s="51" t="s">
        <v>204</v>
      </c>
      <c r="B200" s="47">
        <v>0</v>
      </c>
    </row>
    <row r="201" s="1" customFormat="1" ht="17.85" customHeight="1" spans="1:2">
      <c r="A201" s="51" t="s">
        <v>205</v>
      </c>
      <c r="B201" s="47">
        <v>0</v>
      </c>
    </row>
    <row r="202" s="1" customFormat="1" ht="17.85" customHeight="1" spans="1:2">
      <c r="A202" s="51" t="s">
        <v>206</v>
      </c>
      <c r="B202" s="47">
        <v>0</v>
      </c>
    </row>
    <row r="203" s="1" customFormat="1" ht="17.85" customHeight="1" spans="1:2">
      <c r="A203" s="51" t="s">
        <v>207</v>
      </c>
      <c r="B203" s="47">
        <v>0</v>
      </c>
    </row>
    <row r="204" s="1" customFormat="1" ht="17.85" customHeight="1" spans="1:2">
      <c r="A204" s="51" t="s">
        <v>208</v>
      </c>
      <c r="B204" s="47">
        <v>0</v>
      </c>
    </row>
    <row r="205" s="1" customFormat="1" ht="17.85" customHeight="1" spans="1:2">
      <c r="A205" s="51" t="s">
        <v>209</v>
      </c>
      <c r="B205" s="47">
        <v>0</v>
      </c>
    </row>
    <row r="206" s="1" customFormat="1" ht="17.85" customHeight="1" spans="1:2">
      <c r="A206" s="51" t="s">
        <v>210</v>
      </c>
      <c r="B206" s="47">
        <v>0</v>
      </c>
    </row>
    <row r="207" s="1" customFormat="1" ht="17.85" customHeight="1" spans="1:2">
      <c r="A207" s="51" t="s">
        <v>211</v>
      </c>
      <c r="B207" s="47">
        <v>0</v>
      </c>
    </row>
    <row r="208" s="1" customFormat="1" ht="17.85" customHeight="1" spans="1:2">
      <c r="A208" s="51" t="s">
        <v>212</v>
      </c>
      <c r="B208" s="47">
        <v>0</v>
      </c>
    </row>
    <row r="209" s="1" customFormat="1" ht="17.85" customHeight="1" spans="1:2">
      <c r="A209" s="51" t="s">
        <v>213</v>
      </c>
      <c r="B209" s="47">
        <f>SUM(B210:B212)</f>
        <v>0</v>
      </c>
    </row>
    <row r="210" s="1" customFormat="1" ht="17.85" customHeight="1" spans="1:2">
      <c r="A210" s="51" t="s">
        <v>214</v>
      </c>
      <c r="B210" s="47">
        <v>0</v>
      </c>
    </row>
    <row r="211" s="1" customFormat="1" ht="17.85" customHeight="1" spans="1:2">
      <c r="A211" s="51" t="s">
        <v>215</v>
      </c>
      <c r="B211" s="47">
        <v>0</v>
      </c>
    </row>
    <row r="212" s="1" customFormat="1" ht="17.85" customHeight="1" spans="1:2">
      <c r="A212" s="51" t="s">
        <v>216</v>
      </c>
      <c r="B212" s="47">
        <v>0</v>
      </c>
    </row>
    <row r="213" s="1" customFormat="1" ht="17.85" customHeight="1" spans="1:2">
      <c r="A213" s="51" t="s">
        <v>217</v>
      </c>
      <c r="B213" s="47">
        <f>SUM(B214:B215)</f>
        <v>0</v>
      </c>
    </row>
    <row r="214" s="1" customFormat="1" ht="17.85" customHeight="1" spans="1:2">
      <c r="A214" s="51" t="s">
        <v>218</v>
      </c>
      <c r="B214" s="47">
        <v>0</v>
      </c>
    </row>
    <row r="215" s="1" customFormat="1" ht="17.85" customHeight="1" spans="1:2">
      <c r="A215" s="51" t="s">
        <v>219</v>
      </c>
      <c r="B215" s="47">
        <v>0</v>
      </c>
    </row>
    <row r="216" s="1" customFormat="1" ht="17.85" customHeight="1" spans="1:2">
      <c r="A216" s="51" t="s">
        <v>220</v>
      </c>
      <c r="B216" s="47">
        <v>0</v>
      </c>
    </row>
    <row r="217" s="1" customFormat="1" ht="17.85" customHeight="1" spans="1:2">
      <c r="A217" s="51" t="s">
        <v>221</v>
      </c>
      <c r="B217" s="47">
        <f>SUM(B218:B220)</f>
        <v>0</v>
      </c>
    </row>
    <row r="218" s="1" customFormat="1" ht="17.85" customHeight="1" spans="1:2">
      <c r="A218" s="51" t="s">
        <v>222</v>
      </c>
      <c r="B218" s="47">
        <v>0</v>
      </c>
    </row>
    <row r="219" s="1" customFormat="1" ht="17.85" customHeight="1" spans="1:2">
      <c r="A219" s="51" t="s">
        <v>223</v>
      </c>
      <c r="B219" s="47">
        <v>0</v>
      </c>
    </row>
    <row r="220" s="1" customFormat="1" ht="17.85" customHeight="1" spans="1:2">
      <c r="A220" s="51" t="s">
        <v>224</v>
      </c>
      <c r="B220" s="47">
        <v>0</v>
      </c>
    </row>
    <row r="221" s="1" customFormat="1" ht="17.85" customHeight="1" spans="1:2">
      <c r="A221" s="51" t="s">
        <v>225</v>
      </c>
      <c r="B221" s="47">
        <v>0</v>
      </c>
    </row>
    <row r="222" s="1" customFormat="1" ht="17.85" customHeight="1" spans="1:2">
      <c r="A222" s="51" t="s">
        <v>226</v>
      </c>
      <c r="B222" s="47">
        <v>0</v>
      </c>
    </row>
    <row r="223" s="1" customFormat="1" ht="17.85" customHeight="1" spans="1:2">
      <c r="A223" s="51" t="s">
        <v>227</v>
      </c>
      <c r="B223" s="47">
        <v>0</v>
      </c>
    </row>
    <row r="224" s="1" customFormat="1" ht="17.85" customHeight="1" spans="1:2">
      <c r="A224" s="51" t="s">
        <v>228</v>
      </c>
      <c r="B224" s="47">
        <v>0</v>
      </c>
    </row>
    <row r="225" s="1" customFormat="1" ht="17.85" customHeight="1" spans="1:2">
      <c r="A225" s="51" t="s">
        <v>229</v>
      </c>
      <c r="B225" s="47">
        <v>0</v>
      </c>
    </row>
    <row r="226" s="1" customFormat="1" ht="17.85" customHeight="1" spans="1:2">
      <c r="A226" s="51" t="s">
        <v>230</v>
      </c>
      <c r="B226" s="47">
        <f>SUM(B227:B237)</f>
        <v>0</v>
      </c>
    </row>
    <row r="227" s="1" customFormat="1" ht="17.85" customHeight="1" spans="1:2">
      <c r="A227" s="51" t="s">
        <v>231</v>
      </c>
      <c r="B227" s="47">
        <v>0</v>
      </c>
    </row>
    <row r="228" s="1" customFormat="1" ht="17.85" customHeight="1" spans="1:2">
      <c r="A228" s="51" t="s">
        <v>232</v>
      </c>
      <c r="B228" s="47">
        <v>0</v>
      </c>
    </row>
    <row r="229" s="1" customFormat="1" ht="17.85" customHeight="1" spans="1:2">
      <c r="A229" s="51" t="s">
        <v>233</v>
      </c>
      <c r="B229" s="47">
        <v>0</v>
      </c>
    </row>
    <row r="230" s="1" customFormat="1" ht="17.85" customHeight="1" spans="1:2">
      <c r="A230" s="51" t="s">
        <v>234</v>
      </c>
      <c r="B230" s="47">
        <v>0</v>
      </c>
    </row>
    <row r="231" s="1" customFormat="1" ht="17.85" customHeight="1" spans="1:2">
      <c r="A231" s="51" t="s">
        <v>235</v>
      </c>
      <c r="B231" s="47">
        <v>0</v>
      </c>
    </row>
    <row r="232" s="1" customFormat="1" ht="17.85" customHeight="1" spans="1:2">
      <c r="A232" s="51" t="s">
        <v>236</v>
      </c>
      <c r="B232" s="47">
        <v>0</v>
      </c>
    </row>
    <row r="233" s="1" customFormat="1" ht="17.85" customHeight="1" spans="1:2">
      <c r="A233" s="51" t="s">
        <v>237</v>
      </c>
      <c r="B233" s="47">
        <v>0</v>
      </c>
    </row>
    <row r="234" s="1" customFormat="1" ht="17.85" customHeight="1" spans="1:2">
      <c r="A234" s="51" t="s">
        <v>238</v>
      </c>
      <c r="B234" s="47">
        <v>0</v>
      </c>
    </row>
    <row r="235" s="1" customFormat="1" ht="17.85" customHeight="1" spans="1:2">
      <c r="A235" s="51" t="s">
        <v>239</v>
      </c>
      <c r="B235" s="47">
        <v>0</v>
      </c>
    </row>
    <row r="236" s="1" customFormat="1" ht="17.85" customHeight="1" spans="1:2">
      <c r="A236" s="51" t="s">
        <v>240</v>
      </c>
      <c r="B236" s="47">
        <v>0</v>
      </c>
    </row>
    <row r="237" s="1" customFormat="1" ht="17.85" customHeight="1" spans="1:2">
      <c r="A237" s="51" t="s">
        <v>241</v>
      </c>
      <c r="B237" s="47">
        <v>0</v>
      </c>
    </row>
    <row r="238" s="1" customFormat="1" ht="17.85" customHeight="1" spans="1:2">
      <c r="A238" s="51" t="s">
        <v>242</v>
      </c>
      <c r="B238" s="47">
        <v>0</v>
      </c>
    </row>
    <row r="239" s="1" customFormat="1" ht="17.85" customHeight="1" spans="1:2">
      <c r="A239" s="51" t="s">
        <v>243</v>
      </c>
      <c r="B239" s="47">
        <v>0</v>
      </c>
    </row>
    <row r="240" s="1" customFormat="1" ht="17.85" customHeight="1" spans="1:2">
      <c r="A240" s="51" t="s">
        <v>244</v>
      </c>
      <c r="B240" s="47">
        <f>SUM(B241:B244)</f>
        <v>0</v>
      </c>
    </row>
    <row r="241" s="1" customFormat="1" ht="17.85" customHeight="1" spans="1:2">
      <c r="A241" s="51" t="s">
        <v>245</v>
      </c>
      <c r="B241" s="47">
        <v>0</v>
      </c>
    </row>
    <row r="242" s="1" customFormat="1" ht="17.85" customHeight="1" spans="1:2">
      <c r="A242" s="51" t="s">
        <v>246</v>
      </c>
      <c r="B242" s="47">
        <v>0</v>
      </c>
    </row>
    <row r="243" s="1" customFormat="1" ht="17.85" customHeight="1" spans="1:2">
      <c r="A243" s="51" t="s">
        <v>247</v>
      </c>
      <c r="B243" s="47">
        <v>0</v>
      </c>
    </row>
    <row r="244" s="1" customFormat="1" ht="17.85" customHeight="1" spans="1:2">
      <c r="A244" s="51" t="s">
        <v>248</v>
      </c>
      <c r="B244" s="47">
        <v>0</v>
      </c>
    </row>
    <row r="245" s="1" customFormat="1" ht="17.85" customHeight="1" spans="1:2">
      <c r="A245" s="51" t="s">
        <v>249</v>
      </c>
      <c r="B245" s="47">
        <f>SUM(B246:B249)</f>
        <v>0</v>
      </c>
    </row>
    <row r="246" s="1" customFormat="1" ht="17.85" customHeight="1" spans="1:2">
      <c r="A246" s="51" t="s">
        <v>250</v>
      </c>
      <c r="B246" s="47">
        <v>0</v>
      </c>
    </row>
    <row r="247" s="1" customFormat="1" ht="17.85" customHeight="1" spans="1:2">
      <c r="A247" s="51" t="s">
        <v>251</v>
      </c>
      <c r="B247" s="47">
        <v>0</v>
      </c>
    </row>
    <row r="248" s="1" customFormat="1" ht="17.85" customHeight="1" spans="1:2">
      <c r="A248" s="51" t="s">
        <v>252</v>
      </c>
      <c r="B248" s="47">
        <v>0</v>
      </c>
    </row>
    <row r="249" s="1" customFormat="1" ht="17.85" customHeight="1" spans="1:2">
      <c r="A249" s="51" t="s">
        <v>253</v>
      </c>
      <c r="B249" s="47">
        <v>0</v>
      </c>
    </row>
    <row r="250" s="1" customFormat="1" ht="17" customHeight="1" spans="1:2">
      <c r="A250" s="51" t="s">
        <v>254</v>
      </c>
      <c r="B250" s="47">
        <v>0</v>
      </c>
    </row>
    <row r="251" s="1" customFormat="1" ht="17" customHeight="1" spans="1:2">
      <c r="A251" s="51" t="s">
        <v>255</v>
      </c>
      <c r="B251" s="47">
        <f>SUM(B252,B256:B258)</f>
        <v>8690</v>
      </c>
    </row>
    <row r="252" s="1" customFormat="1" ht="17.85" customHeight="1" spans="1:2">
      <c r="A252" s="51" t="s">
        <v>256</v>
      </c>
      <c r="B252" s="47">
        <f>SUM(B253:B255)</f>
        <v>9316</v>
      </c>
    </row>
    <row r="253" s="1" customFormat="1" ht="17.85" customHeight="1" spans="1:2">
      <c r="A253" s="51" t="s">
        <v>257</v>
      </c>
      <c r="B253" s="47">
        <v>0</v>
      </c>
    </row>
    <row r="254" s="1" customFormat="1" ht="17.85" customHeight="1" spans="1:2">
      <c r="A254" s="51" t="s">
        <v>258</v>
      </c>
      <c r="B254" s="47">
        <v>0</v>
      </c>
    </row>
    <row r="255" s="1" customFormat="1" ht="17.85" customHeight="1" spans="1:2">
      <c r="A255" s="51" t="s">
        <v>259</v>
      </c>
      <c r="B255" s="47">
        <v>9316</v>
      </c>
    </row>
    <row r="256" s="1" customFormat="1" ht="17.85" customHeight="1" spans="1:2">
      <c r="A256" s="51" t="s">
        <v>260</v>
      </c>
      <c r="B256" s="47">
        <v>-529</v>
      </c>
    </row>
    <row r="257" s="1" customFormat="1" ht="17.85" customHeight="1" spans="1:2">
      <c r="A257" s="51" t="s">
        <v>261</v>
      </c>
      <c r="B257" s="47">
        <v>-101</v>
      </c>
    </row>
    <row r="258" s="1" customFormat="1" ht="17.85" customHeight="1" spans="1:2">
      <c r="A258" s="51" t="s">
        <v>262</v>
      </c>
      <c r="B258" s="47">
        <v>4</v>
      </c>
    </row>
    <row r="259" s="1" customFormat="1" ht="17.85" customHeight="1" spans="1:2">
      <c r="A259" s="51" t="s">
        <v>263</v>
      </c>
      <c r="B259" s="47">
        <f>SUM(B260:B263)</f>
        <v>33</v>
      </c>
    </row>
    <row r="260" s="1" customFormat="1" ht="17.85" customHeight="1" spans="1:2">
      <c r="A260" s="51" t="s">
        <v>264</v>
      </c>
      <c r="B260" s="47">
        <v>0</v>
      </c>
    </row>
    <row r="261" s="1" customFormat="1" ht="17" customHeight="1" spans="1:2">
      <c r="A261" s="51" t="s">
        <v>265</v>
      </c>
      <c r="B261" s="47">
        <v>0</v>
      </c>
    </row>
    <row r="262" s="1" customFormat="1" ht="17" customHeight="1" spans="1:2">
      <c r="A262" s="51" t="s">
        <v>266</v>
      </c>
      <c r="B262" s="47">
        <v>16</v>
      </c>
    </row>
    <row r="263" s="1" customFormat="1" ht="17.85" customHeight="1" spans="1:2">
      <c r="A263" s="51" t="s">
        <v>267</v>
      </c>
      <c r="B263" s="47">
        <v>17</v>
      </c>
    </row>
    <row r="264" s="1" customFormat="1" ht="17.85" customHeight="1" spans="1:2">
      <c r="A264" s="51" t="s">
        <v>268</v>
      </c>
      <c r="B264" s="47">
        <f>SUM(B265,B268:B277)</f>
        <v>33765</v>
      </c>
    </row>
    <row r="265" s="1" customFormat="1" ht="17.85" customHeight="1" spans="1:2">
      <c r="A265" s="51" t="s">
        <v>269</v>
      </c>
      <c r="B265" s="47">
        <f>SUM(B266:B267)</f>
        <v>761</v>
      </c>
    </row>
    <row r="266" s="1" customFormat="1" ht="17.85" customHeight="1" spans="1:2">
      <c r="A266" s="51" t="s">
        <v>270</v>
      </c>
      <c r="B266" s="47">
        <v>0</v>
      </c>
    </row>
    <row r="267" s="1" customFormat="1" ht="17.85" customHeight="1" spans="1:2">
      <c r="A267" s="51" t="s">
        <v>271</v>
      </c>
      <c r="B267" s="47">
        <v>761</v>
      </c>
    </row>
    <row r="268" s="1" customFormat="1" ht="17.85" customHeight="1" spans="1:2">
      <c r="A268" s="51" t="s">
        <v>272</v>
      </c>
      <c r="B268" s="47">
        <v>20</v>
      </c>
    </row>
    <row r="269" s="1" customFormat="1" ht="17.85" customHeight="1" spans="1:2">
      <c r="A269" s="51" t="s">
        <v>273</v>
      </c>
      <c r="B269" s="47">
        <v>17833</v>
      </c>
    </row>
    <row r="270" s="1" customFormat="1" ht="17.85" customHeight="1" spans="1:2">
      <c r="A270" s="51" t="s">
        <v>274</v>
      </c>
      <c r="B270" s="47">
        <v>0</v>
      </c>
    </row>
    <row r="271" s="1" customFormat="1" ht="17.85" customHeight="1" spans="1:2">
      <c r="A271" s="51" t="s">
        <v>275</v>
      </c>
      <c r="B271" s="47">
        <v>5163</v>
      </c>
    </row>
    <row r="272" s="1" customFormat="1" ht="17.85" customHeight="1" spans="1:2">
      <c r="A272" s="51" t="s">
        <v>276</v>
      </c>
      <c r="B272" s="47">
        <v>9196</v>
      </c>
    </row>
    <row r="273" s="1" customFormat="1" ht="17.85" customHeight="1" spans="1:2">
      <c r="A273" s="51" t="s">
        <v>277</v>
      </c>
      <c r="B273" s="47">
        <v>0</v>
      </c>
    </row>
    <row r="274" s="1" customFormat="1" ht="17.85" customHeight="1" spans="1:2">
      <c r="A274" s="51" t="s">
        <v>278</v>
      </c>
      <c r="B274" s="47">
        <v>737</v>
      </c>
    </row>
    <row r="275" s="1" customFormat="1" ht="17.85" customHeight="1" spans="1:2">
      <c r="A275" s="51" t="s">
        <v>279</v>
      </c>
      <c r="B275" s="47">
        <v>66</v>
      </c>
    </row>
    <row r="276" s="1" customFormat="1" ht="17.85" customHeight="1" spans="1:2">
      <c r="A276" s="51" t="s">
        <v>280</v>
      </c>
      <c r="B276" s="47">
        <v>-11</v>
      </c>
    </row>
    <row r="277" s="1" customFormat="1" ht="17.85" customHeight="1" spans="1:2">
      <c r="A277" s="51" t="s">
        <v>281</v>
      </c>
      <c r="B277" s="47">
        <v>0</v>
      </c>
    </row>
    <row r="278" s="1" customFormat="1" ht="17.85" customHeight="1" spans="1:2">
      <c r="A278" s="51" t="s">
        <v>282</v>
      </c>
      <c r="B278" s="47">
        <f>SUM(B279:B286)</f>
        <v>23122</v>
      </c>
    </row>
    <row r="279" s="1" customFormat="1" ht="17.85" customHeight="1" spans="1:2">
      <c r="A279" s="51" t="s">
        <v>283</v>
      </c>
      <c r="B279" s="47">
        <v>63</v>
      </c>
    </row>
    <row r="280" s="1" customFormat="1" ht="17.85" customHeight="1" spans="1:2">
      <c r="A280" s="51" t="s">
        <v>284</v>
      </c>
      <c r="B280" s="47">
        <v>2</v>
      </c>
    </row>
    <row r="281" s="1" customFormat="1" ht="17.85" customHeight="1" spans="1:2">
      <c r="A281" s="51" t="s">
        <v>285</v>
      </c>
      <c r="B281" s="47">
        <v>11138</v>
      </c>
    </row>
    <row r="282" s="1" customFormat="1" ht="17.85" customHeight="1" spans="1:2">
      <c r="A282" s="51" t="s">
        <v>286</v>
      </c>
      <c r="B282" s="47">
        <v>0</v>
      </c>
    </row>
    <row r="283" s="1" customFormat="1" ht="17.85" customHeight="1" spans="1:2">
      <c r="A283" s="51" t="s">
        <v>287</v>
      </c>
      <c r="B283" s="47">
        <v>2542</v>
      </c>
    </row>
    <row r="284" s="1" customFormat="1" ht="17.85" customHeight="1" spans="1:2">
      <c r="A284" s="51" t="s">
        <v>288</v>
      </c>
      <c r="B284" s="47">
        <v>8172</v>
      </c>
    </row>
    <row r="285" s="1" customFormat="1" ht="17.85" customHeight="1" spans="1:2">
      <c r="A285" s="51" t="s">
        <v>289</v>
      </c>
      <c r="B285" s="47">
        <v>755</v>
      </c>
    </row>
    <row r="286" s="1" customFormat="1" ht="17.85" customHeight="1" spans="1:2">
      <c r="A286" s="51" t="s">
        <v>290</v>
      </c>
      <c r="B286" s="47">
        <v>450</v>
      </c>
    </row>
    <row r="287" s="1" customFormat="1" ht="17.85" customHeight="1" spans="1:2">
      <c r="A287" s="51" t="s">
        <v>291</v>
      </c>
      <c r="B287" s="47">
        <f>SUM(B288,B291:B292)</f>
        <v>12651</v>
      </c>
    </row>
    <row r="288" s="1" customFormat="1" ht="17.85" customHeight="1" spans="1:2">
      <c r="A288" s="51" t="s">
        <v>292</v>
      </c>
      <c r="B288" s="47">
        <f>SUM(B289:B290)</f>
        <v>0</v>
      </c>
    </row>
    <row r="289" s="1" customFormat="1" ht="17.85" customHeight="1" spans="1:2">
      <c r="A289" s="51" t="s">
        <v>293</v>
      </c>
      <c r="B289" s="47">
        <v>0</v>
      </c>
    </row>
    <row r="290" s="1" customFormat="1" ht="17.85" customHeight="1" spans="1:2">
      <c r="A290" s="51" t="s">
        <v>294</v>
      </c>
      <c r="B290" s="47">
        <v>0</v>
      </c>
    </row>
    <row r="291" s="1" customFormat="1" ht="17.85" customHeight="1" spans="1:2">
      <c r="A291" s="51" t="s">
        <v>295</v>
      </c>
      <c r="B291" s="47">
        <v>12504</v>
      </c>
    </row>
    <row r="292" s="1" customFormat="1" ht="17.85" customHeight="1" spans="1:2">
      <c r="A292" s="51" t="s">
        <v>296</v>
      </c>
      <c r="B292" s="47">
        <v>147</v>
      </c>
    </row>
    <row r="293" s="1" customFormat="1" ht="17.85" customHeight="1" spans="1:2">
      <c r="A293" s="51" t="s">
        <v>297</v>
      </c>
      <c r="B293" s="47">
        <f>SUM(B294:B301)</f>
        <v>22402</v>
      </c>
    </row>
    <row r="294" s="1" customFormat="1" ht="17.85" customHeight="1" spans="1:2">
      <c r="A294" s="51" t="s">
        <v>298</v>
      </c>
      <c r="B294" s="47">
        <v>-49</v>
      </c>
    </row>
    <row r="295" s="1" customFormat="1" ht="17.85" customHeight="1" spans="1:2">
      <c r="A295" s="51" t="s">
        <v>299</v>
      </c>
      <c r="B295" s="47">
        <v>7</v>
      </c>
    </row>
    <row r="296" s="1" customFormat="1" ht="17.85" customHeight="1" spans="1:2">
      <c r="A296" s="51" t="s">
        <v>300</v>
      </c>
      <c r="B296" s="47">
        <v>13367</v>
      </c>
    </row>
    <row r="297" s="1" customFormat="1" ht="17.85" customHeight="1" spans="1:2">
      <c r="A297" s="51" t="s">
        <v>301</v>
      </c>
      <c r="B297" s="47">
        <v>0</v>
      </c>
    </row>
    <row r="298" s="1" customFormat="1" ht="17.85" customHeight="1" spans="1:2">
      <c r="A298" s="51" t="s">
        <v>302</v>
      </c>
      <c r="B298" s="47">
        <v>6425</v>
      </c>
    </row>
    <row r="299" s="1" customFormat="1" ht="17.85" customHeight="1" spans="1:2">
      <c r="A299" s="51" t="s">
        <v>303</v>
      </c>
      <c r="B299" s="47">
        <v>2314</v>
      </c>
    </row>
    <row r="300" s="1" customFormat="1" ht="17.85" customHeight="1" spans="1:2">
      <c r="A300" s="51" t="s">
        <v>304</v>
      </c>
      <c r="B300" s="47">
        <v>11</v>
      </c>
    </row>
    <row r="301" s="1" customFormat="1" ht="17.85" customHeight="1" spans="1:2">
      <c r="A301" s="51" t="s">
        <v>305</v>
      </c>
      <c r="B301" s="47">
        <v>327</v>
      </c>
    </row>
    <row r="302" s="1" customFormat="1" ht="17.85" customHeight="1" spans="1:2">
      <c r="A302" s="51" t="s">
        <v>306</v>
      </c>
      <c r="B302" s="47">
        <f>SUM(B303:B310)</f>
        <v>118014</v>
      </c>
    </row>
    <row r="303" s="1" customFormat="1" ht="17.85" customHeight="1" spans="1:2">
      <c r="A303" s="51" t="s">
        <v>307</v>
      </c>
      <c r="B303" s="47">
        <v>0</v>
      </c>
    </row>
    <row r="304" s="1" customFormat="1" ht="17.85" customHeight="1" spans="1:2">
      <c r="A304" s="51" t="s">
        <v>308</v>
      </c>
      <c r="B304" s="47">
        <v>1</v>
      </c>
    </row>
    <row r="305" s="1" customFormat="1" ht="17.85" customHeight="1" spans="1:2">
      <c r="A305" s="51" t="s">
        <v>309</v>
      </c>
      <c r="B305" s="47">
        <v>65049</v>
      </c>
    </row>
    <row r="306" s="1" customFormat="1" ht="17.85" customHeight="1" spans="1:2">
      <c r="A306" s="51" t="s">
        <v>310</v>
      </c>
      <c r="B306" s="47">
        <v>0</v>
      </c>
    </row>
    <row r="307" s="1" customFormat="1" ht="17.85" customHeight="1" spans="1:2">
      <c r="A307" s="51" t="s">
        <v>311</v>
      </c>
      <c r="B307" s="47">
        <v>3346</v>
      </c>
    </row>
    <row r="308" s="1" customFormat="1" ht="17.85" customHeight="1" spans="1:2">
      <c r="A308" s="51" t="s">
        <v>312</v>
      </c>
      <c r="B308" s="47">
        <v>48037</v>
      </c>
    </row>
    <row r="309" s="1" customFormat="1" ht="17.85" customHeight="1" spans="1:2">
      <c r="A309" s="51" t="s">
        <v>313</v>
      </c>
      <c r="B309" s="47">
        <v>1150</v>
      </c>
    </row>
    <row r="310" s="1" customFormat="1" ht="17.85" customHeight="1" spans="1:2">
      <c r="A310" s="51" t="s">
        <v>314</v>
      </c>
      <c r="B310" s="47">
        <v>431</v>
      </c>
    </row>
    <row r="311" s="1" customFormat="1" ht="17.85" customHeight="1" spans="1:2">
      <c r="A311" s="51" t="s">
        <v>315</v>
      </c>
      <c r="B311" s="47">
        <f>SUM(B312:B313)</f>
        <v>2743</v>
      </c>
    </row>
    <row r="312" s="1" customFormat="1" ht="17.85" customHeight="1" spans="1:2">
      <c r="A312" s="51" t="s">
        <v>316</v>
      </c>
      <c r="B312" s="47">
        <v>2743</v>
      </c>
    </row>
    <row r="313" s="1" customFormat="1" ht="17.85" customHeight="1" spans="1:2">
      <c r="A313" s="51" t="s">
        <v>317</v>
      </c>
      <c r="B313" s="47">
        <v>0</v>
      </c>
    </row>
    <row r="314" s="1" customFormat="1" ht="17.85" customHeight="1" spans="1:2">
      <c r="A314" s="51" t="s">
        <v>318</v>
      </c>
      <c r="B314" s="47">
        <f>SUM(B315:B316)</f>
        <v>0</v>
      </c>
    </row>
    <row r="315" s="1" customFormat="1" ht="17.85" customHeight="1" spans="1:2">
      <c r="A315" s="51" t="s">
        <v>319</v>
      </c>
      <c r="B315" s="47">
        <v>0</v>
      </c>
    </row>
    <row r="316" s="1" customFormat="1" ht="17.85" customHeight="1" spans="1:2">
      <c r="A316" s="51" t="s">
        <v>320</v>
      </c>
      <c r="B316" s="47">
        <v>0</v>
      </c>
    </row>
    <row r="317" s="1" customFormat="1" ht="17.85" customHeight="1" spans="1:2">
      <c r="A317" s="51" t="s">
        <v>321</v>
      </c>
      <c r="B317" s="47">
        <f>SUM(B318:B319)</f>
        <v>0</v>
      </c>
    </row>
    <row r="318" s="1" customFormat="1" ht="17.85" customHeight="1" spans="1:2">
      <c r="A318" s="51" t="s">
        <v>322</v>
      </c>
      <c r="B318" s="47">
        <v>0</v>
      </c>
    </row>
    <row r="319" s="1" customFormat="1" ht="17.85" customHeight="1" spans="1:2">
      <c r="A319" s="51" t="s">
        <v>323</v>
      </c>
      <c r="B319" s="47">
        <v>0</v>
      </c>
    </row>
    <row r="320" s="1" customFormat="1" ht="17.85" customHeight="1" spans="1:2">
      <c r="A320" s="51" t="s">
        <v>324</v>
      </c>
      <c r="B320" s="47">
        <f>SUM(B321,B325,B330:B331)</f>
        <v>0</v>
      </c>
    </row>
    <row r="321" s="1" customFormat="1" ht="17.85" customHeight="1" spans="1:2">
      <c r="A321" s="51" t="s">
        <v>325</v>
      </c>
      <c r="B321" s="47">
        <f>SUM(B322:B324)</f>
        <v>0</v>
      </c>
    </row>
    <row r="322" s="1" customFormat="1" ht="17.85" customHeight="1" spans="1:2">
      <c r="A322" s="51" t="s">
        <v>326</v>
      </c>
      <c r="B322" s="47">
        <v>0</v>
      </c>
    </row>
    <row r="323" s="1" customFormat="1" ht="17.85" customHeight="1" spans="1:2">
      <c r="A323" s="51" t="s">
        <v>327</v>
      </c>
      <c r="B323" s="47">
        <v>0</v>
      </c>
    </row>
    <row r="324" s="1" customFormat="1" ht="17.85" customHeight="1" spans="1:2">
      <c r="A324" s="51" t="s">
        <v>328</v>
      </c>
      <c r="B324" s="47">
        <v>0</v>
      </c>
    </row>
    <row r="325" s="1" customFormat="1" ht="17.85" customHeight="1" spans="1:2">
      <c r="A325" s="51" t="s">
        <v>329</v>
      </c>
      <c r="B325" s="47">
        <f>SUM(B326:B329)</f>
        <v>0</v>
      </c>
    </row>
    <row r="326" s="1" customFormat="1" ht="17.85" customHeight="1" spans="1:2">
      <c r="A326" s="51" t="s">
        <v>330</v>
      </c>
      <c r="B326" s="47">
        <v>0</v>
      </c>
    </row>
    <row r="327" s="1" customFormat="1" ht="17.85" customHeight="1" spans="1:2">
      <c r="A327" s="51" t="s">
        <v>331</v>
      </c>
      <c r="B327" s="47">
        <v>0</v>
      </c>
    </row>
    <row r="328" s="1" customFormat="1" ht="17.85" customHeight="1" spans="1:2">
      <c r="A328" s="51" t="s">
        <v>332</v>
      </c>
      <c r="B328" s="47">
        <v>0</v>
      </c>
    </row>
    <row r="329" s="1" customFormat="1" ht="17.85" customHeight="1" spans="1:2">
      <c r="A329" s="51" t="s">
        <v>333</v>
      </c>
      <c r="B329" s="47">
        <v>0</v>
      </c>
    </row>
    <row r="330" s="1" customFormat="1" ht="17.85" customHeight="1" spans="1:2">
      <c r="A330" s="51" t="s">
        <v>334</v>
      </c>
      <c r="B330" s="47">
        <v>0</v>
      </c>
    </row>
    <row r="331" s="1" customFormat="1" ht="17.85" customHeight="1" spans="1:2">
      <c r="A331" s="51" t="s">
        <v>335</v>
      </c>
      <c r="B331" s="47">
        <v>0</v>
      </c>
    </row>
    <row r="332" s="1" customFormat="1" ht="17.85" customHeight="1" spans="1:2">
      <c r="A332" s="51" t="s">
        <v>336</v>
      </c>
      <c r="B332" s="47">
        <f>SUM(B333:B335)</f>
        <v>7606</v>
      </c>
    </row>
    <row r="333" s="1" customFormat="1" ht="17.85" customHeight="1" spans="1:2">
      <c r="A333" s="51" t="s">
        <v>337</v>
      </c>
      <c r="B333" s="47">
        <v>7538</v>
      </c>
    </row>
    <row r="334" s="1" customFormat="1" ht="17.85" customHeight="1" spans="1:2">
      <c r="A334" s="51" t="s">
        <v>338</v>
      </c>
      <c r="B334" s="47">
        <v>0</v>
      </c>
    </row>
    <row r="335" s="1" customFormat="1" ht="17.85" customHeight="1" spans="1:2">
      <c r="A335" s="51" t="s">
        <v>339</v>
      </c>
      <c r="B335" s="47">
        <v>68</v>
      </c>
    </row>
    <row r="336" s="1" customFormat="1" ht="17.85" customHeight="1" spans="1:2">
      <c r="A336" s="51" t="s">
        <v>340</v>
      </c>
      <c r="B336" s="47">
        <f>SUM(B337:B338)</f>
        <v>127501</v>
      </c>
    </row>
    <row r="337" s="1" customFormat="1" ht="17.85" customHeight="1" spans="1:2">
      <c r="A337" s="51" t="s">
        <v>341</v>
      </c>
      <c r="B337" s="47">
        <v>127501</v>
      </c>
    </row>
    <row r="338" s="1" customFormat="1" ht="17.85" customHeight="1" spans="1:2">
      <c r="A338" s="51" t="s">
        <v>342</v>
      </c>
      <c r="B338" s="47">
        <v>0</v>
      </c>
    </row>
    <row r="339" s="1" customFormat="1" ht="17" customHeight="1" spans="1:2">
      <c r="A339" s="51" t="s">
        <v>343</v>
      </c>
      <c r="B339" s="47">
        <f>SUM(B340:B341)</f>
        <v>0</v>
      </c>
    </row>
    <row r="340" s="1" customFormat="1" ht="17.85" customHeight="1" spans="1:2">
      <c r="A340" s="51" t="s">
        <v>344</v>
      </c>
      <c r="B340" s="47">
        <v>0</v>
      </c>
    </row>
    <row r="341" s="1" customFormat="1" ht="17.85" customHeight="1" spans="1:2">
      <c r="A341" s="51" t="s">
        <v>345</v>
      </c>
      <c r="B341" s="47">
        <v>0</v>
      </c>
    </row>
    <row r="342" s="1" customFormat="1" ht="17.85" customHeight="1" spans="1:2">
      <c r="A342" s="51" t="s">
        <v>346</v>
      </c>
      <c r="B342" s="47">
        <f>B343+B344</f>
        <v>293</v>
      </c>
    </row>
    <row r="343" s="1" customFormat="1" ht="17.85" customHeight="1" spans="1:2">
      <c r="A343" s="51" t="s">
        <v>347</v>
      </c>
      <c r="B343" s="47">
        <v>290</v>
      </c>
    </row>
    <row r="344" s="1" customFormat="1" ht="17.85" customHeight="1" spans="1:2">
      <c r="A344" s="51" t="s">
        <v>348</v>
      </c>
      <c r="B344" s="47">
        <v>3</v>
      </c>
    </row>
    <row r="345" s="1" customFormat="1" ht="17.85" customHeight="1" spans="1:2">
      <c r="A345" s="51" t="s">
        <v>349</v>
      </c>
      <c r="B345" s="47">
        <f>SUM(B346:B347)</f>
        <v>-7</v>
      </c>
    </row>
    <row r="346" s="1" customFormat="1" ht="17.85" customHeight="1" spans="1:2">
      <c r="A346" s="51" t="s">
        <v>350</v>
      </c>
      <c r="B346" s="47">
        <v>-23</v>
      </c>
    </row>
    <row r="347" s="1" customFormat="1" ht="17.85" customHeight="1" spans="1:2">
      <c r="A347" s="51" t="s">
        <v>351</v>
      </c>
      <c r="B347" s="47">
        <v>16</v>
      </c>
    </row>
    <row r="348" s="1" customFormat="1" ht="17.85" customHeight="1" spans="1:2">
      <c r="A348" s="51" t="s">
        <v>352</v>
      </c>
      <c r="B348" s="47">
        <f>SUM(B349,B374,B570,B603,B622,B675,B678,B684)</f>
        <v>207375</v>
      </c>
    </row>
    <row r="349" s="1" customFormat="1" ht="17.85" customHeight="1" spans="1:2">
      <c r="A349" s="51" t="s">
        <v>353</v>
      </c>
      <c r="B349" s="47">
        <f>SUM(B350,B357:B360,B363:B371)</f>
        <v>36093</v>
      </c>
    </row>
    <row r="350" s="1" customFormat="1" ht="17.85" customHeight="1" spans="1:2">
      <c r="A350" s="51" t="s">
        <v>354</v>
      </c>
      <c r="B350" s="47">
        <f>SUM(B351:B356)</f>
        <v>14415</v>
      </c>
    </row>
    <row r="351" s="1" customFormat="1" ht="17.85" customHeight="1" spans="1:2">
      <c r="A351" s="51" t="s">
        <v>355</v>
      </c>
      <c r="B351" s="47">
        <v>14420</v>
      </c>
    </row>
    <row r="352" s="1" customFormat="1" ht="17.85" customHeight="1" spans="1:2">
      <c r="A352" s="51" t="s">
        <v>356</v>
      </c>
      <c r="B352" s="47">
        <v>-5</v>
      </c>
    </row>
    <row r="353" s="1" customFormat="1" ht="17.85" customHeight="1" spans="1:2">
      <c r="A353" s="51" t="s">
        <v>357</v>
      </c>
      <c r="B353" s="47">
        <v>0</v>
      </c>
    </row>
    <row r="354" s="1" customFormat="1" ht="17.85" customHeight="1" spans="1:2">
      <c r="A354" s="51" t="s">
        <v>358</v>
      </c>
      <c r="B354" s="47">
        <v>0</v>
      </c>
    </row>
    <row r="355" s="1" customFormat="1" ht="17.85" customHeight="1" spans="1:2">
      <c r="A355" s="51" t="s">
        <v>359</v>
      </c>
      <c r="B355" s="47">
        <v>0</v>
      </c>
    </row>
    <row r="356" s="1" customFormat="1" ht="17.85" customHeight="1" spans="1:2">
      <c r="A356" s="51" t="s">
        <v>360</v>
      </c>
      <c r="B356" s="47">
        <v>0</v>
      </c>
    </row>
    <row r="357" s="1" customFormat="1" ht="17.85" customHeight="1" spans="1:2">
      <c r="A357" s="51" t="s">
        <v>361</v>
      </c>
      <c r="B357" s="47">
        <v>0</v>
      </c>
    </row>
    <row r="358" s="1" customFormat="1" ht="17.85" customHeight="1" spans="1:2">
      <c r="A358" s="51" t="s">
        <v>362</v>
      </c>
      <c r="B358" s="47">
        <v>0</v>
      </c>
    </row>
    <row r="359" s="1" customFormat="1" ht="17.85" customHeight="1" spans="1:2">
      <c r="A359" s="51" t="s">
        <v>363</v>
      </c>
      <c r="B359" s="47">
        <v>0</v>
      </c>
    </row>
    <row r="360" s="1" customFormat="1" ht="17.85" customHeight="1" spans="1:2">
      <c r="A360" s="51" t="s">
        <v>364</v>
      </c>
      <c r="B360" s="47">
        <f>SUM(B361:B362)</f>
        <v>9613</v>
      </c>
    </row>
    <row r="361" s="1" customFormat="1" ht="17.85" customHeight="1" spans="1:2">
      <c r="A361" s="51" t="s">
        <v>365</v>
      </c>
      <c r="B361" s="47">
        <v>9613</v>
      </c>
    </row>
    <row r="362" s="1" customFormat="1" ht="17.85" customHeight="1" spans="1:2">
      <c r="A362" s="51" t="s">
        <v>366</v>
      </c>
      <c r="B362" s="47">
        <v>0</v>
      </c>
    </row>
    <row r="363" s="1" customFormat="1" ht="17.85" customHeight="1" spans="1:2">
      <c r="A363" s="51" t="s">
        <v>367</v>
      </c>
      <c r="B363" s="47">
        <v>0</v>
      </c>
    </row>
    <row r="364" s="1" customFormat="1" ht="17.85" customHeight="1" spans="1:2">
      <c r="A364" s="51" t="s">
        <v>368</v>
      </c>
      <c r="B364" s="47">
        <v>1477</v>
      </c>
    </row>
    <row r="365" s="1" customFormat="1" ht="17.85" customHeight="1" spans="1:2">
      <c r="A365" s="51" t="s">
        <v>369</v>
      </c>
      <c r="B365" s="47">
        <v>0</v>
      </c>
    </row>
    <row r="366" s="1" customFormat="1" ht="17.85" customHeight="1" spans="1:2">
      <c r="A366" s="51" t="s">
        <v>370</v>
      </c>
      <c r="B366" s="47">
        <v>0</v>
      </c>
    </row>
    <row r="367" s="1" customFormat="1" ht="17.85" customHeight="1" spans="1:2">
      <c r="A367" s="51" t="s">
        <v>371</v>
      </c>
      <c r="B367" s="47">
        <v>1649</v>
      </c>
    </row>
    <row r="368" s="1" customFormat="1" ht="17.85" customHeight="1" spans="1:2">
      <c r="A368" s="51" t="s">
        <v>372</v>
      </c>
      <c r="B368" s="47">
        <v>8939</v>
      </c>
    </row>
    <row r="369" s="1" customFormat="1" ht="17.85" customHeight="1" spans="1:2">
      <c r="A369" s="51" t="s">
        <v>373</v>
      </c>
      <c r="B369" s="47">
        <v>0</v>
      </c>
    </row>
    <row r="370" s="1" customFormat="1" ht="17" customHeight="1" spans="1:2">
      <c r="A370" s="51" t="s">
        <v>374</v>
      </c>
      <c r="B370" s="47">
        <v>0</v>
      </c>
    </row>
    <row r="371" s="1" customFormat="1" ht="17" customHeight="1" spans="1:2">
      <c r="A371" s="51" t="s">
        <v>375</v>
      </c>
      <c r="B371" s="47">
        <f>B372+B373</f>
        <v>0</v>
      </c>
    </row>
    <row r="372" s="1" customFormat="1" ht="17.85" customHeight="1" spans="1:2">
      <c r="A372" s="51" t="s">
        <v>376</v>
      </c>
      <c r="B372" s="47">
        <v>0</v>
      </c>
    </row>
    <row r="373" s="1" customFormat="1" ht="17.85" customHeight="1" spans="1:2">
      <c r="A373" s="51" t="s">
        <v>377</v>
      </c>
      <c r="B373" s="47">
        <v>0</v>
      </c>
    </row>
    <row r="374" s="1" customFormat="1" ht="17.85" customHeight="1" spans="1:2">
      <c r="A374" s="51" t="s">
        <v>378</v>
      </c>
      <c r="B374" s="47">
        <f>B375+B392+B396+B399+B404+B406+B409+B411+B413+B416+B419+B421+B423+B434+B437+B439+B441+B443+B445+B448+B453+B456+B461+B465+B467+B470+B476+B482+B488+B492+B495+B502+B507+B514+B517+B521+B531+B535+B539+B543+B548+B553+B556+B558+B560+B562+B565+B568</f>
        <v>43155</v>
      </c>
    </row>
    <row r="375" s="1" customFormat="1" ht="17.85" customHeight="1" spans="1:2">
      <c r="A375" s="51" t="s">
        <v>379</v>
      </c>
      <c r="B375" s="47">
        <f>SUM(B376:B391)</f>
        <v>345</v>
      </c>
    </row>
    <row r="376" s="1" customFormat="1" ht="17.85" customHeight="1" spans="1:2">
      <c r="A376" s="51" t="s">
        <v>380</v>
      </c>
      <c r="B376" s="47">
        <v>0</v>
      </c>
    </row>
    <row r="377" s="1" customFormat="1" ht="17.85" customHeight="1" spans="1:2">
      <c r="A377" s="51" t="s">
        <v>381</v>
      </c>
      <c r="B377" s="47">
        <v>0</v>
      </c>
    </row>
    <row r="378" s="1" customFormat="1" ht="17.85" customHeight="1" spans="1:2">
      <c r="A378" s="51" t="s">
        <v>382</v>
      </c>
      <c r="B378" s="47">
        <v>0</v>
      </c>
    </row>
    <row r="379" s="1" customFormat="1" ht="17.85" customHeight="1" spans="1:2">
      <c r="A379" s="51" t="s">
        <v>383</v>
      </c>
      <c r="B379" s="47">
        <v>0</v>
      </c>
    </row>
    <row r="380" s="1" customFormat="1" ht="17.85" customHeight="1" spans="1:2">
      <c r="A380" s="51" t="s">
        <v>384</v>
      </c>
      <c r="B380" s="47">
        <v>0</v>
      </c>
    </row>
    <row r="381" s="1" customFormat="1" ht="17.85" customHeight="1" spans="1:2">
      <c r="A381" s="51" t="s">
        <v>385</v>
      </c>
      <c r="B381" s="47">
        <v>0</v>
      </c>
    </row>
    <row r="382" s="1" customFormat="1" ht="17.85" customHeight="1" spans="1:2">
      <c r="A382" s="51" t="s">
        <v>386</v>
      </c>
      <c r="B382" s="47">
        <v>345</v>
      </c>
    </row>
    <row r="383" s="1" customFormat="1" ht="17.85" customHeight="1" spans="1:2">
      <c r="A383" s="51" t="s">
        <v>387</v>
      </c>
      <c r="B383" s="47">
        <v>0</v>
      </c>
    </row>
    <row r="384" s="1" customFormat="1" ht="17.85" customHeight="1" spans="1:2">
      <c r="A384" s="51" t="s">
        <v>388</v>
      </c>
      <c r="B384" s="47">
        <v>0</v>
      </c>
    </row>
    <row r="385" s="1" customFormat="1" ht="17.85" customHeight="1" spans="1:2">
      <c r="A385" s="51" t="s">
        <v>389</v>
      </c>
      <c r="B385" s="47">
        <v>0</v>
      </c>
    </row>
    <row r="386" s="1" customFormat="1" ht="17.85" customHeight="1" spans="1:2">
      <c r="A386" s="51" t="s">
        <v>390</v>
      </c>
      <c r="B386" s="47">
        <v>0</v>
      </c>
    </row>
    <row r="387" s="1" customFormat="1" ht="17.85" customHeight="1" spans="1:2">
      <c r="A387" s="51" t="s">
        <v>391</v>
      </c>
      <c r="B387" s="47">
        <v>0</v>
      </c>
    </row>
    <row r="388" s="1" customFormat="1" ht="17" customHeight="1" spans="1:2">
      <c r="A388" s="51" t="s">
        <v>392</v>
      </c>
      <c r="B388" s="47">
        <v>0</v>
      </c>
    </row>
    <row r="389" s="1" customFormat="1" ht="17.85" customHeight="1" spans="1:2">
      <c r="A389" s="51" t="s">
        <v>393</v>
      </c>
      <c r="B389" s="47">
        <v>0</v>
      </c>
    </row>
    <row r="390" s="1" customFormat="1" ht="17.85" customHeight="1" spans="1:2">
      <c r="A390" s="51" t="s">
        <v>394</v>
      </c>
      <c r="B390" s="47">
        <v>0</v>
      </c>
    </row>
    <row r="391" s="1" customFormat="1" ht="17.85" customHeight="1" spans="1:2">
      <c r="A391" s="51" t="s">
        <v>395</v>
      </c>
      <c r="B391" s="47">
        <v>0</v>
      </c>
    </row>
    <row r="392" s="1" customFormat="1" ht="17.85" customHeight="1" spans="1:2">
      <c r="A392" s="51" t="s">
        <v>396</v>
      </c>
      <c r="B392" s="47">
        <f>SUM(B393:B395)</f>
        <v>0</v>
      </c>
    </row>
    <row r="393" s="1" customFormat="1" ht="17.85" customHeight="1" spans="1:2">
      <c r="A393" s="51" t="s">
        <v>397</v>
      </c>
      <c r="B393" s="47">
        <v>0</v>
      </c>
    </row>
    <row r="394" s="1" customFormat="1" ht="17.85" customHeight="1" spans="1:2">
      <c r="A394" s="51" t="s">
        <v>398</v>
      </c>
      <c r="B394" s="47">
        <v>0</v>
      </c>
    </row>
    <row r="395" s="1" customFormat="1" ht="17.85" customHeight="1" spans="1:2">
      <c r="A395" s="51" t="s">
        <v>399</v>
      </c>
      <c r="B395" s="47">
        <v>0</v>
      </c>
    </row>
    <row r="396" s="1" customFormat="1" ht="17.85" customHeight="1" spans="1:2">
      <c r="A396" s="51" t="s">
        <v>400</v>
      </c>
      <c r="B396" s="47">
        <f>SUM(B397:B398)</f>
        <v>0</v>
      </c>
    </row>
    <row r="397" s="1" customFormat="1" ht="17.85" customHeight="1" spans="1:2">
      <c r="A397" s="51" t="s">
        <v>401</v>
      </c>
      <c r="B397" s="47">
        <v>0</v>
      </c>
    </row>
    <row r="398" s="1" customFormat="1" ht="17.85" customHeight="1" spans="1:2">
      <c r="A398" s="51" t="s">
        <v>402</v>
      </c>
      <c r="B398" s="47">
        <v>0</v>
      </c>
    </row>
    <row r="399" s="1" customFormat="1" ht="17.85" customHeight="1" spans="1:2">
      <c r="A399" s="51" t="s">
        <v>403</v>
      </c>
      <c r="B399" s="47">
        <f>SUM(B400:B403)</f>
        <v>0</v>
      </c>
    </row>
    <row r="400" s="1" customFormat="1" ht="17.85" customHeight="1" spans="1:2">
      <c r="A400" s="51" t="s">
        <v>404</v>
      </c>
      <c r="B400" s="47">
        <v>0</v>
      </c>
    </row>
    <row r="401" s="1" customFormat="1" ht="17.85" customHeight="1" spans="1:2">
      <c r="A401" s="51" t="s">
        <v>405</v>
      </c>
      <c r="B401" s="47">
        <v>0</v>
      </c>
    </row>
    <row r="402" s="1" customFormat="1" ht="17.85" customHeight="1" spans="1:2">
      <c r="A402" s="51" t="s">
        <v>406</v>
      </c>
      <c r="B402" s="47">
        <v>0</v>
      </c>
    </row>
    <row r="403" s="1" customFormat="1" ht="17.85" customHeight="1" spans="1:2">
      <c r="A403" s="51" t="s">
        <v>407</v>
      </c>
      <c r="B403" s="47">
        <v>0</v>
      </c>
    </row>
    <row r="404" s="1" customFormat="1" ht="17.85" customHeight="1" spans="1:2">
      <c r="A404" s="51" t="s">
        <v>408</v>
      </c>
      <c r="B404" s="47">
        <f>B405</f>
        <v>0</v>
      </c>
    </row>
    <row r="405" s="1" customFormat="1" ht="17.85" customHeight="1" spans="1:2">
      <c r="A405" s="51" t="s">
        <v>409</v>
      </c>
      <c r="B405" s="47">
        <v>0</v>
      </c>
    </row>
    <row r="406" s="1" customFormat="1" ht="17.85" customHeight="1" spans="1:2">
      <c r="A406" s="51" t="s">
        <v>410</v>
      </c>
      <c r="B406" s="47">
        <f>SUM(B407:B408)</f>
        <v>0</v>
      </c>
    </row>
    <row r="407" s="1" customFormat="1" ht="17.85" customHeight="1" spans="1:2">
      <c r="A407" s="51" t="s">
        <v>411</v>
      </c>
      <c r="B407" s="47">
        <v>0</v>
      </c>
    </row>
    <row r="408" s="1" customFormat="1" ht="17.85" customHeight="1" spans="1:2">
      <c r="A408" s="51" t="s">
        <v>412</v>
      </c>
      <c r="B408" s="47">
        <v>0</v>
      </c>
    </row>
    <row r="409" s="1" customFormat="1" ht="17.85" customHeight="1" spans="1:2">
      <c r="A409" s="51" t="s">
        <v>413</v>
      </c>
      <c r="B409" s="47">
        <f>B410</f>
        <v>0</v>
      </c>
    </row>
    <row r="410" s="1" customFormat="1" ht="17.85" customHeight="1" spans="1:2">
      <c r="A410" s="51" t="s">
        <v>414</v>
      </c>
      <c r="B410" s="47">
        <v>0</v>
      </c>
    </row>
    <row r="411" s="1" customFormat="1" ht="17.85" customHeight="1" spans="1:2">
      <c r="A411" s="51" t="s">
        <v>415</v>
      </c>
      <c r="B411" s="47">
        <f>B412</f>
        <v>0</v>
      </c>
    </row>
    <row r="412" s="1" customFormat="1" ht="17.85" customHeight="1" spans="1:2">
      <c r="A412" s="51" t="s">
        <v>416</v>
      </c>
      <c r="B412" s="47">
        <v>0</v>
      </c>
    </row>
    <row r="413" s="1" customFormat="1" ht="17.85" customHeight="1" spans="1:2">
      <c r="A413" s="51" t="s">
        <v>417</v>
      </c>
      <c r="B413" s="47">
        <f>SUM(B414:B415)</f>
        <v>0</v>
      </c>
    </row>
    <row r="414" s="1" customFormat="1" ht="17.85" customHeight="1" spans="1:2">
      <c r="A414" s="51" t="s">
        <v>411</v>
      </c>
      <c r="B414" s="47">
        <v>0</v>
      </c>
    </row>
    <row r="415" s="1" customFormat="1" ht="17.85" customHeight="1" spans="1:2">
      <c r="A415" s="51" t="s">
        <v>418</v>
      </c>
      <c r="B415" s="47">
        <v>0</v>
      </c>
    </row>
    <row r="416" s="1" customFormat="1" ht="17.85" customHeight="1" spans="1:2">
      <c r="A416" s="51" t="s">
        <v>419</v>
      </c>
      <c r="B416" s="47">
        <f>SUM(B417:B418)</f>
        <v>0</v>
      </c>
    </row>
    <row r="417" s="1" customFormat="1" ht="17.85" customHeight="1" spans="1:2">
      <c r="A417" s="51" t="s">
        <v>420</v>
      </c>
      <c r="B417" s="47">
        <v>0</v>
      </c>
    </row>
    <row r="418" s="1" customFormat="1" ht="17.85" customHeight="1" spans="1:2">
      <c r="A418" s="51" t="s">
        <v>421</v>
      </c>
      <c r="B418" s="129">
        <v>0</v>
      </c>
    </row>
    <row r="419" s="1" customFormat="1" ht="17.85" customHeight="1" spans="1:2">
      <c r="A419" s="51" t="s">
        <v>422</v>
      </c>
      <c r="B419" s="47">
        <f>B420</f>
        <v>0</v>
      </c>
    </row>
    <row r="420" s="1" customFormat="1" ht="17.85" customHeight="1" spans="1:2">
      <c r="A420" s="51" t="s">
        <v>423</v>
      </c>
      <c r="B420" s="47">
        <v>0</v>
      </c>
    </row>
    <row r="421" s="1" customFormat="1" ht="17.85" customHeight="1" spans="1:2">
      <c r="A421" s="51" t="s">
        <v>424</v>
      </c>
      <c r="B421" s="130">
        <f>B422</f>
        <v>0</v>
      </c>
    </row>
    <row r="422" s="1" customFormat="1" ht="17.85" customHeight="1" spans="1:2">
      <c r="A422" s="51" t="s">
        <v>425</v>
      </c>
      <c r="B422" s="47">
        <v>0</v>
      </c>
    </row>
    <row r="423" s="1" customFormat="1" ht="17.85" customHeight="1" spans="1:2">
      <c r="A423" s="51" t="s">
        <v>426</v>
      </c>
      <c r="B423" s="47">
        <f>SUM(B424:B433)</f>
        <v>0</v>
      </c>
    </row>
    <row r="424" s="1" customFormat="1" ht="17.85" customHeight="1" spans="1:2">
      <c r="A424" s="51" t="s">
        <v>427</v>
      </c>
      <c r="B424" s="47">
        <v>0</v>
      </c>
    </row>
    <row r="425" s="1" customFormat="1" ht="17.85" customHeight="1" spans="1:2">
      <c r="A425" s="51" t="s">
        <v>428</v>
      </c>
      <c r="B425" s="47">
        <v>0</v>
      </c>
    </row>
    <row r="426" s="1" customFormat="1" ht="17.85" customHeight="1" spans="1:2">
      <c r="A426" s="51" t="s">
        <v>429</v>
      </c>
      <c r="B426" s="47">
        <v>0</v>
      </c>
    </row>
    <row r="427" s="1" customFormat="1" ht="17.85" customHeight="1" spans="1:2">
      <c r="A427" s="51" t="s">
        <v>430</v>
      </c>
      <c r="B427" s="47">
        <v>0</v>
      </c>
    </row>
    <row r="428" s="1" customFormat="1" ht="17.85" customHeight="1" spans="1:2">
      <c r="A428" s="51" t="s">
        <v>431</v>
      </c>
      <c r="B428" s="47">
        <v>0</v>
      </c>
    </row>
    <row r="429" s="1" customFormat="1" ht="17.85" customHeight="1" spans="1:2">
      <c r="A429" s="51" t="s">
        <v>432</v>
      </c>
      <c r="B429" s="47">
        <v>0</v>
      </c>
    </row>
    <row r="430" s="1" customFormat="1" ht="17.85" customHeight="1" spans="1:2">
      <c r="A430" s="51" t="s">
        <v>411</v>
      </c>
      <c r="B430" s="47">
        <v>0</v>
      </c>
    </row>
    <row r="431" s="1" customFormat="1" ht="17.85" customHeight="1" spans="1:2">
      <c r="A431" s="51" t="s">
        <v>433</v>
      </c>
      <c r="B431" s="47">
        <v>0</v>
      </c>
    </row>
    <row r="432" s="1" customFormat="1" ht="17.85" customHeight="1" spans="1:2">
      <c r="A432" s="51" t="s">
        <v>434</v>
      </c>
      <c r="B432" s="47">
        <v>0</v>
      </c>
    </row>
    <row r="433" s="1" customFormat="1" ht="17.85" customHeight="1" spans="1:2">
      <c r="A433" s="51" t="s">
        <v>435</v>
      </c>
      <c r="B433" s="47">
        <v>0</v>
      </c>
    </row>
    <row r="434" s="1" customFormat="1" ht="17.85" customHeight="1" spans="1:2">
      <c r="A434" s="51" t="s">
        <v>436</v>
      </c>
      <c r="B434" s="47">
        <f>SUM(B435:B436)</f>
        <v>0</v>
      </c>
    </row>
    <row r="435" s="1" customFormat="1" ht="17.85" customHeight="1" spans="1:2">
      <c r="A435" s="51" t="s">
        <v>411</v>
      </c>
      <c r="B435" s="47">
        <v>0</v>
      </c>
    </row>
    <row r="436" s="1" customFormat="1" ht="17.85" customHeight="1" spans="1:2">
      <c r="A436" s="51" t="s">
        <v>437</v>
      </c>
      <c r="B436" s="47">
        <v>0</v>
      </c>
    </row>
    <row r="437" s="1" customFormat="1" ht="17.85" customHeight="1" spans="1:2">
      <c r="A437" s="51" t="s">
        <v>438</v>
      </c>
      <c r="B437" s="47">
        <f t="shared" ref="B437:B441" si="0">B438</f>
        <v>0</v>
      </c>
    </row>
    <row r="438" s="1" customFormat="1" ht="17.85" customHeight="1" spans="1:2">
      <c r="A438" s="51" t="s">
        <v>439</v>
      </c>
      <c r="B438" s="47">
        <v>0</v>
      </c>
    </row>
    <row r="439" s="1" customFormat="1" ht="17.85" customHeight="1" spans="1:2">
      <c r="A439" s="51" t="s">
        <v>440</v>
      </c>
      <c r="B439" s="47">
        <f t="shared" si="0"/>
        <v>0</v>
      </c>
    </row>
    <row r="440" s="1" customFormat="1" ht="17.85" customHeight="1" spans="1:2">
      <c r="A440" s="51" t="s">
        <v>441</v>
      </c>
      <c r="B440" s="47">
        <v>0</v>
      </c>
    </row>
    <row r="441" s="1" customFormat="1" ht="17.85" customHeight="1" spans="1:2">
      <c r="A441" s="51" t="s">
        <v>442</v>
      </c>
      <c r="B441" s="47">
        <f t="shared" si="0"/>
        <v>0</v>
      </c>
    </row>
    <row r="442" s="1" customFormat="1" ht="17.85" customHeight="1" spans="1:2">
      <c r="A442" s="51" t="s">
        <v>443</v>
      </c>
      <c r="B442" s="47">
        <v>0</v>
      </c>
    </row>
    <row r="443" s="1" customFormat="1" ht="17.85" customHeight="1" spans="1:2">
      <c r="A443" s="51" t="s">
        <v>444</v>
      </c>
      <c r="B443" s="47">
        <f>B444</f>
        <v>0</v>
      </c>
    </row>
    <row r="444" s="1" customFormat="1" ht="17.85" customHeight="1" spans="1:2">
      <c r="A444" s="51" t="s">
        <v>445</v>
      </c>
      <c r="B444" s="47">
        <v>0</v>
      </c>
    </row>
    <row r="445" s="1" customFormat="1" ht="17.85" customHeight="1" spans="1:2">
      <c r="A445" s="51" t="s">
        <v>446</v>
      </c>
      <c r="B445" s="47">
        <f>SUM(B446:B447)</f>
        <v>13315</v>
      </c>
    </row>
    <row r="446" s="1" customFormat="1" ht="17.85" customHeight="1" spans="1:2">
      <c r="A446" s="51" t="s">
        <v>447</v>
      </c>
      <c r="B446" s="47">
        <v>13315</v>
      </c>
    </row>
    <row r="447" s="1" customFormat="1" ht="17.85" customHeight="1" spans="1:2">
      <c r="A447" s="51" t="s">
        <v>448</v>
      </c>
      <c r="B447" s="47">
        <v>0</v>
      </c>
    </row>
    <row r="448" s="1" customFormat="1" ht="17.85" customHeight="1" spans="1:2">
      <c r="A448" s="51" t="s">
        <v>449</v>
      </c>
      <c r="B448" s="47">
        <f>SUM(B449:B452)</f>
        <v>0</v>
      </c>
    </row>
    <row r="449" s="1" customFormat="1" ht="17.85" customHeight="1" spans="1:2">
      <c r="A449" s="51" t="s">
        <v>450</v>
      </c>
      <c r="B449" s="47">
        <v>0</v>
      </c>
    </row>
    <row r="450" s="1" customFormat="1" ht="17.85" customHeight="1" spans="1:2">
      <c r="A450" s="51" t="s">
        <v>451</v>
      </c>
      <c r="B450" s="47">
        <v>0</v>
      </c>
    </row>
    <row r="451" s="1" customFormat="1" ht="17.85" customHeight="1" spans="1:2">
      <c r="A451" s="51" t="s">
        <v>452</v>
      </c>
      <c r="B451" s="47">
        <v>0</v>
      </c>
    </row>
    <row r="452" s="1" customFormat="1" ht="17.85" customHeight="1" spans="1:2">
      <c r="A452" s="51" t="s">
        <v>453</v>
      </c>
      <c r="B452" s="47">
        <v>0</v>
      </c>
    </row>
    <row r="453" s="1" customFormat="1" ht="17.85" customHeight="1" spans="1:2">
      <c r="A453" s="51" t="s">
        <v>454</v>
      </c>
      <c r="B453" s="47">
        <f>SUM(B454:B455)</f>
        <v>653</v>
      </c>
    </row>
    <row r="454" s="1" customFormat="1" ht="17.85" customHeight="1" spans="1:2">
      <c r="A454" s="51" t="s">
        <v>455</v>
      </c>
      <c r="B454" s="47">
        <v>0</v>
      </c>
    </row>
    <row r="455" s="1" customFormat="1" ht="17.85" customHeight="1" spans="1:2">
      <c r="A455" s="51" t="s">
        <v>456</v>
      </c>
      <c r="B455" s="47">
        <v>653</v>
      </c>
    </row>
    <row r="456" s="1" customFormat="1" ht="17.85" customHeight="1" spans="1:2">
      <c r="A456" s="51" t="s">
        <v>457</v>
      </c>
      <c r="B456" s="47">
        <f>SUM(B457:B460)</f>
        <v>4562</v>
      </c>
    </row>
    <row r="457" s="1" customFormat="1" ht="17.85" customHeight="1" spans="1:2">
      <c r="A457" s="51" t="s">
        <v>458</v>
      </c>
      <c r="B457" s="47">
        <v>0</v>
      </c>
    </row>
    <row r="458" s="1" customFormat="1" ht="17.85" customHeight="1" spans="1:2">
      <c r="A458" s="51" t="s">
        <v>459</v>
      </c>
      <c r="B458" s="47">
        <v>98</v>
      </c>
    </row>
    <row r="459" s="1" customFormat="1" ht="17.85" customHeight="1" spans="1:2">
      <c r="A459" s="51" t="s">
        <v>460</v>
      </c>
      <c r="B459" s="47">
        <v>4464</v>
      </c>
    </row>
    <row r="460" s="1" customFormat="1" ht="17.85" customHeight="1" spans="1:2">
      <c r="A460" s="51" t="s">
        <v>461</v>
      </c>
      <c r="B460" s="47">
        <v>0</v>
      </c>
    </row>
    <row r="461" s="1" customFormat="1" ht="17.85" customHeight="1" spans="1:2">
      <c r="A461" s="51" t="s">
        <v>462</v>
      </c>
      <c r="B461" s="47">
        <f>SUM(B462:B464)</f>
        <v>0</v>
      </c>
    </row>
    <row r="462" s="1" customFormat="1" ht="17.85" customHeight="1" spans="1:2">
      <c r="A462" s="51" t="s">
        <v>463</v>
      </c>
      <c r="B462" s="47">
        <v>0</v>
      </c>
    </row>
    <row r="463" s="1" customFormat="1" ht="17.85" customHeight="1" spans="1:2">
      <c r="A463" s="51" t="s">
        <v>464</v>
      </c>
      <c r="B463" s="47">
        <v>0</v>
      </c>
    </row>
    <row r="464" s="1" customFormat="1" ht="17.85" customHeight="1" spans="1:2">
      <c r="A464" s="51" t="s">
        <v>465</v>
      </c>
      <c r="B464" s="47">
        <v>0</v>
      </c>
    </row>
    <row r="465" s="1" customFormat="1" ht="17.85" customHeight="1" spans="1:2">
      <c r="A465" s="51" t="s">
        <v>466</v>
      </c>
      <c r="B465" s="47">
        <f>B466</f>
        <v>0</v>
      </c>
    </row>
    <row r="466" s="1" customFormat="1" ht="17.85" customHeight="1" spans="1:2">
      <c r="A466" s="51" t="s">
        <v>467</v>
      </c>
      <c r="B466" s="47">
        <v>0</v>
      </c>
    </row>
    <row r="467" s="1" customFormat="1" ht="17.85" customHeight="1" spans="1:2">
      <c r="A467" s="51" t="s">
        <v>468</v>
      </c>
      <c r="B467" s="47">
        <f>SUM(B468:B469)</f>
        <v>0</v>
      </c>
    </row>
    <row r="468" s="1" customFormat="1" ht="17.85" customHeight="1" spans="1:2">
      <c r="A468" s="51" t="s">
        <v>469</v>
      </c>
      <c r="B468" s="47">
        <v>0</v>
      </c>
    </row>
    <row r="469" s="1" customFormat="1" ht="17.85" customHeight="1" spans="1:2">
      <c r="A469" s="51" t="s">
        <v>470</v>
      </c>
      <c r="B469" s="47">
        <v>0</v>
      </c>
    </row>
    <row r="470" s="1" customFormat="1" ht="17.85" customHeight="1" spans="1:2">
      <c r="A470" s="51" t="s">
        <v>471</v>
      </c>
      <c r="B470" s="47">
        <f>SUM(B471:B475)</f>
        <v>8672</v>
      </c>
    </row>
    <row r="471" s="1" customFormat="1" ht="17.85" customHeight="1" spans="1:2">
      <c r="A471" s="51" t="s">
        <v>472</v>
      </c>
      <c r="B471" s="47">
        <v>0</v>
      </c>
    </row>
    <row r="472" s="1" customFormat="1" ht="17.85" customHeight="1" spans="1:2">
      <c r="A472" s="51" t="s">
        <v>473</v>
      </c>
      <c r="B472" s="47">
        <v>0</v>
      </c>
    </row>
    <row r="473" s="1" customFormat="1" ht="17.85" customHeight="1" spans="1:2">
      <c r="A473" s="51" t="s">
        <v>474</v>
      </c>
      <c r="B473" s="47">
        <v>5802</v>
      </c>
    </row>
    <row r="474" s="1" customFormat="1" ht="17.85" customHeight="1" spans="1:2">
      <c r="A474" s="51" t="s">
        <v>475</v>
      </c>
      <c r="B474" s="47">
        <v>2857</v>
      </c>
    </row>
    <row r="475" s="1" customFormat="1" ht="17.85" customHeight="1" spans="1:2">
      <c r="A475" s="51" t="s">
        <v>476</v>
      </c>
      <c r="B475" s="47">
        <v>13</v>
      </c>
    </row>
    <row r="476" s="1" customFormat="1" ht="17.85" customHeight="1" spans="1:2">
      <c r="A476" s="51" t="s">
        <v>477</v>
      </c>
      <c r="B476" s="47">
        <f>SUM(B477:B481)</f>
        <v>4099</v>
      </c>
    </row>
    <row r="477" s="1" customFormat="1" ht="17.85" customHeight="1" spans="1:2">
      <c r="A477" s="51" t="s">
        <v>478</v>
      </c>
      <c r="B477" s="47">
        <v>13</v>
      </c>
    </row>
    <row r="478" s="1" customFormat="1" ht="17.85" customHeight="1" spans="1:2">
      <c r="A478" s="51" t="s">
        <v>411</v>
      </c>
      <c r="B478" s="47">
        <v>0</v>
      </c>
    </row>
    <row r="479" s="1" customFormat="1" ht="17.85" customHeight="1" spans="1:2">
      <c r="A479" s="51" t="s">
        <v>479</v>
      </c>
      <c r="B479" s="47">
        <v>0</v>
      </c>
    </row>
    <row r="480" s="1" customFormat="1" ht="17.85" customHeight="1" spans="1:2">
      <c r="A480" s="51" t="s">
        <v>480</v>
      </c>
      <c r="B480" s="47">
        <v>0</v>
      </c>
    </row>
    <row r="481" s="1" customFormat="1" ht="17.85" customHeight="1" spans="1:2">
      <c r="A481" s="51" t="s">
        <v>481</v>
      </c>
      <c r="B481" s="47">
        <v>4086</v>
      </c>
    </row>
    <row r="482" s="1" customFormat="1" ht="17.85" customHeight="1" spans="1:2">
      <c r="A482" s="51" t="s">
        <v>482</v>
      </c>
      <c r="B482" s="47">
        <f>SUM(B483:B487)</f>
        <v>0</v>
      </c>
    </row>
    <row r="483" s="1" customFormat="1" ht="17.85" customHeight="1" spans="1:2">
      <c r="A483" s="51" t="s">
        <v>483</v>
      </c>
      <c r="B483" s="47">
        <v>0</v>
      </c>
    </row>
    <row r="484" s="1" customFormat="1" ht="17.85" customHeight="1" spans="1:2">
      <c r="A484" s="51" t="s">
        <v>484</v>
      </c>
      <c r="B484" s="47">
        <v>0</v>
      </c>
    </row>
    <row r="485" s="1" customFormat="1" ht="17.85" customHeight="1" spans="1:2">
      <c r="A485" s="51" t="s">
        <v>485</v>
      </c>
      <c r="B485" s="47">
        <v>0</v>
      </c>
    </row>
    <row r="486" s="1" customFormat="1" ht="17.85" customHeight="1" spans="1:2">
      <c r="A486" s="51" t="s">
        <v>486</v>
      </c>
      <c r="B486" s="47">
        <v>0</v>
      </c>
    </row>
    <row r="487" s="1" customFormat="1" ht="17.85" customHeight="1" spans="1:2">
      <c r="A487" s="51" t="s">
        <v>487</v>
      </c>
      <c r="B487" s="47">
        <v>0</v>
      </c>
    </row>
    <row r="488" s="1" customFormat="1" ht="17.85" customHeight="1" spans="1:2">
      <c r="A488" s="51" t="s">
        <v>488</v>
      </c>
      <c r="B488" s="47">
        <f>SUM(B489:B491)</f>
        <v>0</v>
      </c>
    </row>
    <row r="489" s="1" customFormat="1" ht="17.85" customHeight="1" spans="1:2">
      <c r="A489" s="51" t="s">
        <v>411</v>
      </c>
      <c r="B489" s="47">
        <v>0</v>
      </c>
    </row>
    <row r="490" s="1" customFormat="1" ht="17.85" customHeight="1" spans="1:2">
      <c r="A490" s="51" t="s">
        <v>489</v>
      </c>
      <c r="B490" s="47">
        <v>0</v>
      </c>
    </row>
    <row r="491" s="1" customFormat="1" ht="17.85" customHeight="1" spans="1:2">
      <c r="A491" s="51" t="s">
        <v>490</v>
      </c>
      <c r="B491" s="47">
        <v>0</v>
      </c>
    </row>
    <row r="492" s="1" customFormat="1" ht="17.85" customHeight="1" spans="1:2">
      <c r="A492" s="51" t="s">
        <v>491</v>
      </c>
      <c r="B492" s="47">
        <f>SUM(B493:B494)</f>
        <v>0</v>
      </c>
    </row>
    <row r="493" s="1" customFormat="1" ht="17.85" customHeight="1" spans="1:2">
      <c r="A493" s="51" t="s">
        <v>411</v>
      </c>
      <c r="B493" s="47">
        <v>0</v>
      </c>
    </row>
    <row r="494" s="1" customFormat="1" ht="17.85" customHeight="1" spans="1:2">
      <c r="A494" s="51" t="s">
        <v>492</v>
      </c>
      <c r="B494" s="47">
        <v>0</v>
      </c>
    </row>
    <row r="495" s="1" customFormat="1" ht="17.85" customHeight="1" spans="1:2">
      <c r="A495" s="51" t="s">
        <v>493</v>
      </c>
      <c r="B495" s="47">
        <f>SUM(B496:B501)</f>
        <v>8</v>
      </c>
    </row>
    <row r="496" s="1" customFormat="1" ht="17.85" customHeight="1" spans="1:2">
      <c r="A496" s="51" t="s">
        <v>411</v>
      </c>
      <c r="B496" s="47">
        <v>0</v>
      </c>
    </row>
    <row r="497" s="1" customFormat="1" ht="17.85" customHeight="1" spans="1:2">
      <c r="A497" s="51" t="s">
        <v>494</v>
      </c>
      <c r="B497" s="47">
        <v>0</v>
      </c>
    </row>
    <row r="498" s="1" customFormat="1" ht="17.85" customHeight="1" spans="1:2">
      <c r="A498" s="51" t="s">
        <v>495</v>
      </c>
      <c r="B498" s="47">
        <v>0</v>
      </c>
    </row>
    <row r="499" s="1" customFormat="1" ht="17.85" customHeight="1" spans="1:2">
      <c r="A499" s="51" t="s">
        <v>496</v>
      </c>
      <c r="B499" s="47">
        <v>0</v>
      </c>
    </row>
    <row r="500" s="1" customFormat="1" ht="17.85" customHeight="1" spans="1:2">
      <c r="A500" s="51" t="s">
        <v>497</v>
      </c>
      <c r="B500" s="47">
        <v>0</v>
      </c>
    </row>
    <row r="501" s="1" customFormat="1" ht="17.85" customHeight="1" spans="1:2">
      <c r="A501" s="51" t="s">
        <v>498</v>
      </c>
      <c r="B501" s="47">
        <v>8</v>
      </c>
    </row>
    <row r="502" s="1" customFormat="1" ht="17.85" customHeight="1" spans="1:2">
      <c r="A502" s="51" t="s">
        <v>499</v>
      </c>
      <c r="B502" s="47">
        <f>SUM(B503:B506)</f>
        <v>0</v>
      </c>
    </row>
    <row r="503" s="1" customFormat="1" ht="17.85" customHeight="1" spans="1:2">
      <c r="A503" s="51" t="s">
        <v>411</v>
      </c>
      <c r="B503" s="47">
        <v>0</v>
      </c>
    </row>
    <row r="504" s="1" customFormat="1" ht="17.85" customHeight="1" spans="1:2">
      <c r="A504" s="51" t="s">
        <v>500</v>
      </c>
      <c r="B504" s="47">
        <v>0</v>
      </c>
    </row>
    <row r="505" s="1" customFormat="1" ht="17.85" customHeight="1" spans="1:2">
      <c r="A505" s="51" t="s">
        <v>501</v>
      </c>
      <c r="B505" s="47">
        <v>0</v>
      </c>
    </row>
    <row r="506" s="1" customFormat="1" ht="17.85" customHeight="1" spans="1:2">
      <c r="A506" s="51" t="s">
        <v>502</v>
      </c>
      <c r="B506" s="47">
        <v>0</v>
      </c>
    </row>
    <row r="507" s="1" customFormat="1" ht="17.85" customHeight="1" spans="1:2">
      <c r="A507" s="51" t="s">
        <v>503</v>
      </c>
      <c r="B507" s="47">
        <f>SUM(B508:B513)</f>
        <v>0</v>
      </c>
    </row>
    <row r="508" s="1" customFormat="1" ht="17.85" customHeight="1" spans="1:2">
      <c r="A508" s="51" t="s">
        <v>504</v>
      </c>
      <c r="B508" s="47">
        <v>0</v>
      </c>
    </row>
    <row r="509" s="1" customFormat="1" ht="17.85" customHeight="1" spans="1:2">
      <c r="A509" s="51" t="s">
        <v>505</v>
      </c>
      <c r="B509" s="47">
        <v>0</v>
      </c>
    </row>
    <row r="510" s="1" customFormat="1" ht="17.85" customHeight="1" spans="1:2">
      <c r="A510" s="51" t="s">
        <v>506</v>
      </c>
      <c r="B510" s="47">
        <v>0</v>
      </c>
    </row>
    <row r="511" s="1" customFormat="1" ht="17.85" customHeight="1" spans="1:2">
      <c r="A511" s="51" t="s">
        <v>507</v>
      </c>
      <c r="B511" s="47">
        <v>0</v>
      </c>
    </row>
    <row r="512" s="1" customFormat="1" ht="17.85" customHeight="1" spans="1:2">
      <c r="A512" s="51" t="s">
        <v>508</v>
      </c>
      <c r="B512" s="47">
        <v>0</v>
      </c>
    </row>
    <row r="513" s="1" customFormat="1" ht="17.85" customHeight="1" spans="1:2">
      <c r="A513" s="51" t="s">
        <v>509</v>
      </c>
      <c r="B513" s="47">
        <v>0</v>
      </c>
    </row>
    <row r="514" s="1" customFormat="1" ht="17.85" customHeight="1" spans="1:2">
      <c r="A514" s="51" t="s">
        <v>510</v>
      </c>
      <c r="B514" s="47">
        <f>SUM(B515:B516)</f>
        <v>0</v>
      </c>
    </row>
    <row r="515" s="1" customFormat="1" ht="17.85" customHeight="1" spans="1:2">
      <c r="A515" s="51" t="s">
        <v>511</v>
      </c>
      <c r="B515" s="47">
        <v>0</v>
      </c>
    </row>
    <row r="516" s="1" customFormat="1" ht="17.85" customHeight="1" spans="1:2">
      <c r="A516" s="51" t="s">
        <v>512</v>
      </c>
      <c r="B516" s="47">
        <v>0</v>
      </c>
    </row>
    <row r="517" s="1" customFormat="1" ht="17.85" customHeight="1" spans="1:2">
      <c r="A517" s="51" t="s">
        <v>513</v>
      </c>
      <c r="B517" s="47">
        <f>SUM(B518:B520)</f>
        <v>1968</v>
      </c>
    </row>
    <row r="518" s="1" customFormat="1" ht="17.85" customHeight="1" spans="1:2">
      <c r="A518" s="51" t="s">
        <v>411</v>
      </c>
      <c r="B518" s="47">
        <v>0</v>
      </c>
    </row>
    <row r="519" s="1" customFormat="1" ht="17.85" customHeight="1" spans="1:2">
      <c r="A519" s="51" t="s">
        <v>514</v>
      </c>
      <c r="B519" s="47">
        <v>1878</v>
      </c>
    </row>
    <row r="520" s="1" customFormat="1" ht="17.85" customHeight="1" spans="1:2">
      <c r="A520" s="51" t="s">
        <v>515</v>
      </c>
      <c r="B520" s="47">
        <v>90</v>
      </c>
    </row>
    <row r="521" s="1" customFormat="1" ht="17" customHeight="1" spans="1:2">
      <c r="A521" s="51" t="s">
        <v>516</v>
      </c>
      <c r="B521" s="47">
        <f>SUM(B522:B530)</f>
        <v>9528</v>
      </c>
    </row>
    <row r="522" s="1" customFormat="1" spans="1:2">
      <c r="A522" s="51" t="s">
        <v>517</v>
      </c>
      <c r="B522" s="47">
        <v>0</v>
      </c>
    </row>
    <row r="523" s="1" customFormat="1" spans="1:2">
      <c r="A523" s="51" t="s">
        <v>518</v>
      </c>
      <c r="B523" s="47">
        <v>0</v>
      </c>
    </row>
    <row r="524" s="1" customFormat="1" spans="1:2">
      <c r="A524" s="51" t="s">
        <v>411</v>
      </c>
      <c r="B524" s="47">
        <v>0</v>
      </c>
    </row>
    <row r="525" s="1" customFormat="1" spans="1:2">
      <c r="A525" s="51" t="s">
        <v>519</v>
      </c>
      <c r="B525" s="47">
        <v>0</v>
      </c>
    </row>
    <row r="526" s="1" customFormat="1" spans="1:2">
      <c r="A526" s="51" t="s">
        <v>520</v>
      </c>
      <c r="B526" s="47">
        <v>0</v>
      </c>
    </row>
    <row r="527" s="1" customFormat="1" spans="1:2">
      <c r="A527" s="51" t="s">
        <v>521</v>
      </c>
      <c r="B527" s="47">
        <v>0</v>
      </c>
    </row>
    <row r="528" s="1" customFormat="1" spans="1:2">
      <c r="A528" s="51" t="s">
        <v>522</v>
      </c>
      <c r="B528" s="47">
        <v>30</v>
      </c>
    </row>
    <row r="529" s="1" customFormat="1" spans="1:2">
      <c r="A529" s="51" t="s">
        <v>523</v>
      </c>
      <c r="B529" s="47">
        <v>0</v>
      </c>
    </row>
    <row r="530" s="1" customFormat="1" spans="1:2">
      <c r="A530" s="51" t="s">
        <v>524</v>
      </c>
      <c r="B530" s="47">
        <v>9498</v>
      </c>
    </row>
    <row r="531" s="1" customFormat="1" spans="1:2">
      <c r="A531" s="51" t="s">
        <v>525</v>
      </c>
      <c r="B531" s="47">
        <f>SUM(B532:B534)</f>
        <v>0</v>
      </c>
    </row>
    <row r="532" s="1" customFormat="1" spans="1:2">
      <c r="A532" s="51" t="s">
        <v>526</v>
      </c>
      <c r="B532" s="47">
        <v>0</v>
      </c>
    </row>
    <row r="533" s="1" customFormat="1" spans="1:2">
      <c r="A533" s="51" t="s">
        <v>527</v>
      </c>
      <c r="B533" s="47">
        <v>0</v>
      </c>
    </row>
    <row r="534" s="1" customFormat="1" spans="1:2">
      <c r="A534" s="51" t="s">
        <v>528</v>
      </c>
      <c r="B534" s="47">
        <v>0</v>
      </c>
    </row>
    <row r="535" s="1" customFormat="1" spans="1:2">
      <c r="A535" s="51" t="s">
        <v>529</v>
      </c>
      <c r="B535" s="47">
        <f>SUM(B536:B538)</f>
        <v>0</v>
      </c>
    </row>
    <row r="536" s="1" customFormat="1" spans="1:2">
      <c r="A536" s="51" t="s">
        <v>451</v>
      </c>
      <c r="B536" s="47">
        <v>0</v>
      </c>
    </row>
    <row r="537" s="1" customFormat="1" spans="1:2">
      <c r="A537" s="51" t="s">
        <v>530</v>
      </c>
      <c r="B537" s="47">
        <v>0</v>
      </c>
    </row>
    <row r="538" s="1" customFormat="1" spans="1:2">
      <c r="A538" s="51" t="s">
        <v>531</v>
      </c>
      <c r="B538" s="47">
        <v>0</v>
      </c>
    </row>
    <row r="539" s="1" customFormat="1" spans="1:2">
      <c r="A539" s="51" t="s">
        <v>532</v>
      </c>
      <c r="B539" s="47">
        <f>SUM(B540:B542)</f>
        <v>5</v>
      </c>
    </row>
    <row r="540" s="1" customFormat="1" spans="1:2">
      <c r="A540" s="51" t="s">
        <v>533</v>
      </c>
      <c r="B540" s="47">
        <v>0</v>
      </c>
    </row>
    <row r="541" s="1" customFormat="1" spans="1:2">
      <c r="A541" s="51" t="s">
        <v>534</v>
      </c>
      <c r="B541" s="47">
        <v>0</v>
      </c>
    </row>
    <row r="542" s="1" customFormat="1" spans="1:2">
      <c r="A542" s="51" t="s">
        <v>535</v>
      </c>
      <c r="B542" s="47">
        <v>5</v>
      </c>
    </row>
    <row r="543" s="1" customFormat="1" spans="1:2">
      <c r="A543" s="51" t="s">
        <v>536</v>
      </c>
      <c r="B543" s="47">
        <f>SUM(B544:B547)</f>
        <v>0</v>
      </c>
    </row>
    <row r="544" s="1" customFormat="1" spans="1:2">
      <c r="A544" s="51" t="s">
        <v>537</v>
      </c>
      <c r="B544" s="47">
        <v>0</v>
      </c>
    </row>
    <row r="545" s="1" customFormat="1" spans="1:2">
      <c r="A545" s="51" t="s">
        <v>538</v>
      </c>
      <c r="B545" s="47">
        <v>0</v>
      </c>
    </row>
    <row r="546" s="1" customFormat="1" spans="1:2">
      <c r="A546" s="51" t="s">
        <v>539</v>
      </c>
      <c r="B546" s="47">
        <v>0</v>
      </c>
    </row>
    <row r="547" s="1" customFormat="1" spans="1:2">
      <c r="A547" s="51" t="s">
        <v>540</v>
      </c>
      <c r="B547" s="47">
        <v>0</v>
      </c>
    </row>
    <row r="548" s="1" customFormat="1" spans="1:2">
      <c r="A548" s="51" t="s">
        <v>541</v>
      </c>
      <c r="B548" s="47">
        <f>SUM(B549:B552)</f>
        <v>0</v>
      </c>
    </row>
    <row r="549" s="1" customFormat="1" spans="1:2">
      <c r="A549" s="51" t="s">
        <v>542</v>
      </c>
      <c r="B549" s="47">
        <v>0</v>
      </c>
    </row>
    <row r="550" s="1" customFormat="1" spans="1:2">
      <c r="A550" s="51" t="s">
        <v>543</v>
      </c>
      <c r="B550" s="47">
        <v>0</v>
      </c>
    </row>
    <row r="551" s="1" customFormat="1" spans="1:2">
      <c r="A551" s="51" t="s">
        <v>411</v>
      </c>
      <c r="B551" s="47">
        <v>0</v>
      </c>
    </row>
    <row r="552" s="1" customFormat="1" spans="1:2">
      <c r="A552" s="51" t="s">
        <v>544</v>
      </c>
      <c r="B552" s="47">
        <v>0</v>
      </c>
    </row>
    <row r="553" s="1" customFormat="1" spans="1:2">
      <c r="A553" s="51" t="s">
        <v>545</v>
      </c>
      <c r="B553" s="47">
        <f>SUM(B554:B555)</f>
        <v>0</v>
      </c>
    </row>
    <row r="554" s="1" customFormat="1" spans="1:2">
      <c r="A554" s="51" t="s">
        <v>546</v>
      </c>
      <c r="B554" s="47">
        <v>0</v>
      </c>
    </row>
    <row r="555" s="1" customFormat="1" spans="1:2">
      <c r="A555" s="51" t="s">
        <v>547</v>
      </c>
      <c r="B555" s="47">
        <v>0</v>
      </c>
    </row>
    <row r="556" s="1" customFormat="1" spans="1:2">
      <c r="A556" s="51" t="s">
        <v>548</v>
      </c>
      <c r="B556" s="47">
        <f t="shared" ref="B556:B560" si="1">B557</f>
        <v>0</v>
      </c>
    </row>
    <row r="557" s="1" customFormat="1" spans="1:2">
      <c r="A557" s="51" t="s">
        <v>549</v>
      </c>
      <c r="B557" s="47">
        <v>0</v>
      </c>
    </row>
    <row r="558" s="1" customFormat="1" spans="1:2">
      <c r="A558" s="51" t="s">
        <v>550</v>
      </c>
      <c r="B558" s="47">
        <f t="shared" si="1"/>
        <v>0</v>
      </c>
    </row>
    <row r="559" s="1" customFormat="1" spans="1:2">
      <c r="A559" s="51" t="s">
        <v>551</v>
      </c>
      <c r="B559" s="47">
        <v>0</v>
      </c>
    </row>
    <row r="560" s="1" customFormat="1" spans="1:2">
      <c r="A560" s="51" t="s">
        <v>552</v>
      </c>
      <c r="B560" s="47">
        <f t="shared" si="1"/>
        <v>0</v>
      </c>
    </row>
    <row r="561" s="1" customFormat="1" spans="1:2">
      <c r="A561" s="51" t="s">
        <v>553</v>
      </c>
      <c r="B561" s="47">
        <v>0</v>
      </c>
    </row>
    <row r="562" s="1" customFormat="1" spans="1:2">
      <c r="A562" s="51" t="s">
        <v>554</v>
      </c>
      <c r="B562" s="47">
        <f>SUM(B563:B564)</f>
        <v>0</v>
      </c>
    </row>
    <row r="563" s="1" customFormat="1" spans="1:2">
      <c r="A563" s="51" t="s">
        <v>555</v>
      </c>
      <c r="B563" s="47">
        <v>0</v>
      </c>
    </row>
    <row r="564" s="1" customFormat="1" spans="1:2">
      <c r="A564" s="51" t="s">
        <v>556</v>
      </c>
      <c r="B564" s="47">
        <v>0</v>
      </c>
    </row>
    <row r="565" s="1" customFormat="1" spans="1:2">
      <c r="A565" s="51" t="s">
        <v>557</v>
      </c>
      <c r="B565" s="47">
        <f>SUM(B566:B567)</f>
        <v>0</v>
      </c>
    </row>
    <row r="566" s="1" customFormat="1" spans="1:2">
      <c r="A566" s="51" t="s">
        <v>411</v>
      </c>
      <c r="B566" s="47">
        <v>0</v>
      </c>
    </row>
    <row r="567" s="1" customFormat="1" spans="1:2">
      <c r="A567" s="51" t="s">
        <v>558</v>
      </c>
      <c r="B567" s="47">
        <v>0</v>
      </c>
    </row>
    <row r="568" s="1" customFormat="1" spans="1:2">
      <c r="A568" s="51" t="s">
        <v>559</v>
      </c>
      <c r="B568" s="47">
        <f>B569</f>
        <v>0</v>
      </c>
    </row>
    <row r="569" s="1" customFormat="1" spans="1:2">
      <c r="A569" s="51" t="s">
        <v>560</v>
      </c>
      <c r="B569" s="47">
        <v>0</v>
      </c>
    </row>
    <row r="570" s="1" customFormat="1" spans="1:2">
      <c r="A570" s="51" t="s">
        <v>561</v>
      </c>
      <c r="B570" s="47">
        <f>SUM(B571,B596,B601:B602)</f>
        <v>14588</v>
      </c>
    </row>
    <row r="571" s="1" customFormat="1" spans="1:2">
      <c r="A571" s="51" t="s">
        <v>562</v>
      </c>
      <c r="B571" s="47">
        <f>SUM(B572:B595)</f>
        <v>14588</v>
      </c>
    </row>
    <row r="572" s="1" customFormat="1" spans="1:2">
      <c r="A572" s="51" t="s">
        <v>563</v>
      </c>
      <c r="B572" s="47">
        <v>6785</v>
      </c>
    </row>
    <row r="573" s="1" customFormat="1" spans="1:2">
      <c r="A573" s="51" t="s">
        <v>564</v>
      </c>
      <c r="B573" s="47">
        <v>0</v>
      </c>
    </row>
    <row r="574" s="1" customFormat="1" spans="1:2">
      <c r="A574" s="51" t="s">
        <v>565</v>
      </c>
      <c r="B574" s="47">
        <v>0</v>
      </c>
    </row>
    <row r="575" s="1" customFormat="1" spans="1:2">
      <c r="A575" s="51" t="s">
        <v>566</v>
      </c>
      <c r="B575" s="47">
        <v>0</v>
      </c>
    </row>
    <row r="576" s="1" customFormat="1" spans="1:2">
      <c r="A576" s="51" t="s">
        <v>567</v>
      </c>
      <c r="B576" s="47">
        <v>0</v>
      </c>
    </row>
    <row r="577" s="1" customFormat="1" spans="1:2">
      <c r="A577" s="51" t="s">
        <v>568</v>
      </c>
      <c r="B577" s="47">
        <v>0</v>
      </c>
    </row>
    <row r="578" s="1" customFormat="1" spans="1:2">
      <c r="A578" s="51" t="s">
        <v>569</v>
      </c>
      <c r="B578" s="47">
        <v>234</v>
      </c>
    </row>
    <row r="579" s="1" customFormat="1" spans="1:2">
      <c r="A579" s="51" t="s">
        <v>570</v>
      </c>
      <c r="B579" s="47">
        <v>301</v>
      </c>
    </row>
    <row r="580" s="1" customFormat="1" spans="1:2">
      <c r="A580" s="51" t="s">
        <v>571</v>
      </c>
      <c r="B580" s="47">
        <v>0</v>
      </c>
    </row>
    <row r="581" s="1" customFormat="1" spans="1:2">
      <c r="A581" s="51" t="s">
        <v>572</v>
      </c>
      <c r="B581" s="47">
        <v>0</v>
      </c>
    </row>
    <row r="582" s="1" customFormat="1" spans="1:2">
      <c r="A582" s="51" t="s">
        <v>573</v>
      </c>
      <c r="B582" s="47">
        <v>0</v>
      </c>
    </row>
    <row r="583" s="1" customFormat="1" spans="1:2">
      <c r="A583" s="51" t="s">
        <v>574</v>
      </c>
      <c r="B583" s="47">
        <v>660</v>
      </c>
    </row>
    <row r="584" s="1" customFormat="1" spans="1:2">
      <c r="A584" s="51" t="s">
        <v>575</v>
      </c>
      <c r="B584" s="47">
        <v>0</v>
      </c>
    </row>
    <row r="585" s="1" customFormat="1" spans="1:2">
      <c r="A585" s="51" t="s">
        <v>576</v>
      </c>
      <c r="B585" s="47">
        <v>4</v>
      </c>
    </row>
    <row r="586" s="1" customFormat="1" spans="1:2">
      <c r="A586" s="51" t="s">
        <v>577</v>
      </c>
      <c r="B586" s="47">
        <v>0</v>
      </c>
    </row>
    <row r="587" s="1" customFormat="1" spans="1:2">
      <c r="A587" s="51" t="s">
        <v>578</v>
      </c>
      <c r="B587" s="47">
        <v>0</v>
      </c>
    </row>
    <row r="588" s="1" customFormat="1" spans="1:2">
      <c r="A588" s="51" t="s">
        <v>579</v>
      </c>
      <c r="B588" s="47">
        <v>0</v>
      </c>
    </row>
    <row r="589" s="1" customFormat="1" spans="1:2">
      <c r="A589" s="51" t="s">
        <v>580</v>
      </c>
      <c r="B589" s="47">
        <v>0</v>
      </c>
    </row>
    <row r="590" s="1" customFormat="1" spans="1:2">
      <c r="A590" s="51" t="s">
        <v>581</v>
      </c>
      <c r="B590" s="47">
        <v>0</v>
      </c>
    </row>
    <row r="591" s="1" customFormat="1" spans="1:2">
      <c r="A591" s="51" t="s">
        <v>582</v>
      </c>
      <c r="B591" s="47">
        <v>269</v>
      </c>
    </row>
    <row r="592" s="1" customFormat="1" spans="1:2">
      <c r="A592" s="51" t="s">
        <v>583</v>
      </c>
      <c r="B592" s="47">
        <v>0</v>
      </c>
    </row>
    <row r="593" s="1" customFormat="1" spans="1:2">
      <c r="A593" s="51" t="s">
        <v>584</v>
      </c>
      <c r="B593" s="47">
        <v>0</v>
      </c>
    </row>
    <row r="594" s="1" customFormat="1" spans="1:2">
      <c r="A594" s="51" t="s">
        <v>585</v>
      </c>
      <c r="B594" s="47">
        <v>0</v>
      </c>
    </row>
    <row r="595" s="1" customFormat="1" spans="1:2">
      <c r="A595" s="51" t="s">
        <v>586</v>
      </c>
      <c r="B595" s="47">
        <v>6335</v>
      </c>
    </row>
    <row r="596" s="1" customFormat="1" spans="1:2">
      <c r="A596" s="51" t="s">
        <v>587</v>
      </c>
      <c r="B596" s="47">
        <f>SUM(B597:B600)</f>
        <v>0</v>
      </c>
    </row>
    <row r="597" s="1" customFormat="1" spans="1:2">
      <c r="A597" s="51" t="s">
        <v>588</v>
      </c>
      <c r="B597" s="47">
        <v>0</v>
      </c>
    </row>
    <row r="598" s="1" customFormat="1" spans="1:2">
      <c r="A598" s="51" t="s">
        <v>589</v>
      </c>
      <c r="B598" s="47">
        <v>0</v>
      </c>
    </row>
    <row r="599" s="1" customFormat="1" spans="1:2">
      <c r="A599" s="51" t="s">
        <v>590</v>
      </c>
      <c r="B599" s="47">
        <v>0</v>
      </c>
    </row>
    <row r="600" s="1" customFormat="1" spans="1:2">
      <c r="A600" s="51" t="s">
        <v>591</v>
      </c>
      <c r="B600" s="47">
        <v>0</v>
      </c>
    </row>
    <row r="601" s="1" customFormat="1" spans="1:2">
      <c r="A601" s="51" t="s">
        <v>592</v>
      </c>
      <c r="B601" s="47">
        <v>0</v>
      </c>
    </row>
    <row r="602" s="1" customFormat="1" spans="1:2">
      <c r="A602" s="51" t="s">
        <v>593</v>
      </c>
      <c r="B602" s="47">
        <v>0</v>
      </c>
    </row>
    <row r="603" s="1" customFormat="1" spans="1:2">
      <c r="A603" s="51" t="s">
        <v>594</v>
      </c>
      <c r="B603" s="47">
        <f>SUM(B604,B608,B611,B613,B615,B616,B620,B621)</f>
        <v>0</v>
      </c>
    </row>
    <row r="604" s="1" customFormat="1" spans="1:2">
      <c r="A604" s="51" t="s">
        <v>595</v>
      </c>
      <c r="B604" s="47">
        <f>SUM(B605:B607)</f>
        <v>0</v>
      </c>
    </row>
    <row r="605" s="1" customFormat="1" spans="1:2">
      <c r="A605" s="51" t="s">
        <v>596</v>
      </c>
      <c r="B605" s="47">
        <v>0</v>
      </c>
    </row>
    <row r="606" s="1" customFormat="1" spans="1:2">
      <c r="A606" s="51" t="s">
        <v>597</v>
      </c>
      <c r="B606" s="47">
        <v>0</v>
      </c>
    </row>
    <row r="607" s="1" customFormat="1" spans="1:2">
      <c r="A607" s="51" t="s">
        <v>598</v>
      </c>
      <c r="B607" s="47">
        <v>0</v>
      </c>
    </row>
    <row r="608" s="1" customFormat="1" spans="1:2">
      <c r="A608" s="51" t="s">
        <v>599</v>
      </c>
      <c r="B608" s="47">
        <f>SUM(B609:B610)</f>
        <v>0</v>
      </c>
    </row>
    <row r="609" s="1" customFormat="1" spans="1:2">
      <c r="A609" s="51" t="s">
        <v>600</v>
      </c>
      <c r="B609" s="47">
        <v>0</v>
      </c>
    </row>
    <row r="610" s="1" customFormat="1" spans="1:2">
      <c r="A610" s="51" t="s">
        <v>601</v>
      </c>
      <c r="B610" s="47">
        <v>0</v>
      </c>
    </row>
    <row r="611" s="1" customFormat="1" spans="1:2">
      <c r="A611" s="51" t="s">
        <v>602</v>
      </c>
      <c r="B611" s="47">
        <f>B612</f>
        <v>0</v>
      </c>
    </row>
    <row r="612" s="1" customFormat="1" spans="1:2">
      <c r="A612" s="51" t="s">
        <v>603</v>
      </c>
      <c r="B612" s="47">
        <v>0</v>
      </c>
    </row>
    <row r="613" s="1" customFormat="1" spans="1:2">
      <c r="A613" s="51" t="s">
        <v>604</v>
      </c>
      <c r="B613" s="47">
        <f>B614</f>
        <v>0</v>
      </c>
    </row>
    <row r="614" s="1" customFormat="1" spans="1:2">
      <c r="A614" s="51" t="s">
        <v>605</v>
      </c>
      <c r="B614" s="47">
        <v>0</v>
      </c>
    </row>
    <row r="615" s="1" customFormat="1" spans="1:2">
      <c r="A615" s="51" t="s">
        <v>606</v>
      </c>
      <c r="B615" s="47">
        <v>0</v>
      </c>
    </row>
    <row r="616" s="1" customFormat="1" spans="1:2">
      <c r="A616" s="51" t="s">
        <v>607</v>
      </c>
      <c r="B616" s="47">
        <f>SUM(B617:B619)</f>
        <v>0</v>
      </c>
    </row>
    <row r="617" s="1" customFormat="1" spans="1:2">
      <c r="A617" s="51" t="s">
        <v>608</v>
      </c>
      <c r="B617" s="47">
        <v>0</v>
      </c>
    </row>
    <row r="618" s="1" customFormat="1" spans="1:2">
      <c r="A618" s="51" t="s">
        <v>609</v>
      </c>
      <c r="B618" s="47">
        <v>0</v>
      </c>
    </row>
    <row r="619" s="1" customFormat="1" spans="1:2">
      <c r="A619" s="51" t="s">
        <v>610</v>
      </c>
      <c r="B619" s="47">
        <v>0</v>
      </c>
    </row>
    <row r="620" s="1" customFormat="1" spans="1:2">
      <c r="A620" s="51" t="s">
        <v>611</v>
      </c>
      <c r="B620" s="47">
        <v>0</v>
      </c>
    </row>
    <row r="621" s="1" customFormat="1" spans="1:2">
      <c r="A621" s="51" t="s">
        <v>612</v>
      </c>
      <c r="B621" s="47">
        <v>0</v>
      </c>
    </row>
    <row r="622" s="1" customFormat="1" spans="1:2">
      <c r="A622" s="51" t="s">
        <v>613</v>
      </c>
      <c r="B622" s="47">
        <f>SUM(B623,B626,B633:B635,B640,B646:B647,B650,B651,B654:B657,B662:B666,B669:B670,B674)</f>
        <v>100526</v>
      </c>
    </row>
    <row r="623" s="1" customFormat="1" spans="1:2">
      <c r="A623" s="51" t="s">
        <v>614</v>
      </c>
      <c r="B623" s="47">
        <f>SUM(B624:B625)</f>
        <v>0</v>
      </c>
    </row>
    <row r="624" s="1" customFormat="1" spans="1:2">
      <c r="A624" s="51" t="s">
        <v>615</v>
      </c>
      <c r="B624" s="47">
        <v>0</v>
      </c>
    </row>
    <row r="625" s="1" customFormat="1" spans="1:2">
      <c r="A625" s="51" t="s">
        <v>616</v>
      </c>
      <c r="B625" s="47">
        <v>0</v>
      </c>
    </row>
    <row r="626" s="1" customFormat="1" spans="1:2">
      <c r="A626" s="51" t="s">
        <v>617</v>
      </c>
      <c r="B626" s="47">
        <f>SUM(B627:B632)</f>
        <v>0</v>
      </c>
    </row>
    <row r="627" s="1" customFormat="1" spans="1:2">
      <c r="A627" s="51" t="s">
        <v>618</v>
      </c>
      <c r="B627" s="47">
        <v>0</v>
      </c>
    </row>
    <row r="628" s="1" customFormat="1" spans="1:2">
      <c r="A628" s="51" t="s">
        <v>619</v>
      </c>
      <c r="B628" s="47">
        <v>0</v>
      </c>
    </row>
    <row r="629" s="1" customFormat="1" spans="1:2">
      <c r="A629" s="51" t="s">
        <v>620</v>
      </c>
      <c r="B629" s="47">
        <v>0</v>
      </c>
    </row>
    <row r="630" s="1" customFormat="1" spans="1:2">
      <c r="A630" s="51" t="s">
        <v>621</v>
      </c>
      <c r="B630" s="47">
        <v>0</v>
      </c>
    </row>
    <row r="631" s="1" customFormat="1" spans="1:2">
      <c r="A631" s="51" t="s">
        <v>622</v>
      </c>
      <c r="B631" s="47">
        <v>0</v>
      </c>
    </row>
    <row r="632" s="1" customFormat="1" spans="1:2">
      <c r="A632" s="51" t="s">
        <v>623</v>
      </c>
      <c r="B632" s="47">
        <v>0</v>
      </c>
    </row>
    <row r="633" s="1" customFormat="1" spans="1:2">
      <c r="A633" s="51" t="s">
        <v>624</v>
      </c>
      <c r="B633" s="47">
        <v>0</v>
      </c>
    </row>
    <row r="634" s="1" customFormat="1" spans="1:2">
      <c r="A634" s="51" t="s">
        <v>625</v>
      </c>
      <c r="B634" s="47">
        <v>0</v>
      </c>
    </row>
    <row r="635" s="1" customFormat="1" spans="1:2">
      <c r="A635" s="51" t="s">
        <v>626</v>
      </c>
      <c r="B635" s="47">
        <f>SUM(B636:B639)</f>
        <v>3160</v>
      </c>
    </row>
    <row r="636" s="1" customFormat="1" spans="1:2">
      <c r="A636" s="51" t="s">
        <v>627</v>
      </c>
      <c r="B636" s="47">
        <v>299</v>
      </c>
    </row>
    <row r="637" s="1" customFormat="1" spans="1:2">
      <c r="A637" s="51" t="s">
        <v>628</v>
      </c>
      <c r="B637" s="47">
        <v>0</v>
      </c>
    </row>
    <row r="638" s="1" customFormat="1" spans="1:2">
      <c r="A638" s="51" t="s">
        <v>629</v>
      </c>
      <c r="B638" s="47">
        <v>0</v>
      </c>
    </row>
    <row r="639" s="1" customFormat="1" spans="1:2">
      <c r="A639" s="51" t="s">
        <v>630</v>
      </c>
      <c r="B639" s="47">
        <v>2861</v>
      </c>
    </row>
    <row r="640" s="1" customFormat="1" spans="1:2">
      <c r="A640" s="51" t="s">
        <v>631</v>
      </c>
      <c r="B640" s="47">
        <f>SUM(B641:B645)</f>
        <v>0</v>
      </c>
    </row>
    <row r="641" s="1" customFormat="1" spans="1:2">
      <c r="A641" s="51" t="s">
        <v>632</v>
      </c>
      <c r="B641" s="47">
        <v>0</v>
      </c>
    </row>
    <row r="642" s="1" customFormat="1" spans="1:2">
      <c r="A642" s="51" t="s">
        <v>633</v>
      </c>
      <c r="B642" s="47">
        <v>0</v>
      </c>
    </row>
    <row r="643" s="1" customFormat="1" spans="1:2">
      <c r="A643" s="51" t="s">
        <v>634</v>
      </c>
      <c r="B643" s="47">
        <v>0</v>
      </c>
    </row>
    <row r="644" s="1" customFormat="1" spans="1:2">
      <c r="A644" s="51" t="s">
        <v>635</v>
      </c>
      <c r="B644" s="47">
        <v>0</v>
      </c>
    </row>
    <row r="645" s="1" customFormat="1" spans="1:2">
      <c r="A645" s="51" t="s">
        <v>636</v>
      </c>
      <c r="B645" s="47">
        <v>0</v>
      </c>
    </row>
    <row r="646" s="1" customFormat="1" spans="1:2">
      <c r="A646" s="51" t="s">
        <v>637</v>
      </c>
      <c r="B646" s="47">
        <v>0</v>
      </c>
    </row>
    <row r="647" s="1" customFormat="1" spans="1:2">
      <c r="A647" s="51" t="s">
        <v>638</v>
      </c>
      <c r="B647" s="47">
        <f>SUM(B648:B649)</f>
        <v>0</v>
      </c>
    </row>
    <row r="648" s="1" customFormat="1" spans="1:2">
      <c r="A648" s="51" t="s">
        <v>639</v>
      </c>
      <c r="B648" s="47">
        <v>0</v>
      </c>
    </row>
    <row r="649" s="1" customFormat="1" spans="1:2">
      <c r="A649" s="51" t="s">
        <v>640</v>
      </c>
      <c r="B649" s="47">
        <v>0</v>
      </c>
    </row>
    <row r="650" s="1" customFormat="1" spans="1:2">
      <c r="A650" s="51" t="s">
        <v>641</v>
      </c>
      <c r="B650" s="47">
        <v>0</v>
      </c>
    </row>
    <row r="651" s="1" customFormat="1" spans="1:2">
      <c r="A651" s="51" t="s">
        <v>642</v>
      </c>
      <c r="B651" s="47">
        <f>B652+B653</f>
        <v>0</v>
      </c>
    </row>
    <row r="652" s="1" customFormat="1" spans="1:2">
      <c r="A652" s="51" t="s">
        <v>643</v>
      </c>
      <c r="B652" s="47">
        <v>0</v>
      </c>
    </row>
    <row r="653" s="1" customFormat="1" spans="1:2">
      <c r="A653" s="51" t="s">
        <v>644</v>
      </c>
      <c r="B653" s="47">
        <v>0</v>
      </c>
    </row>
    <row r="654" s="1" customFormat="1" spans="1:2">
      <c r="A654" s="51" t="s">
        <v>645</v>
      </c>
      <c r="B654" s="47">
        <v>0</v>
      </c>
    </row>
    <row r="655" s="1" customFormat="1" spans="1:2">
      <c r="A655" s="51" t="s">
        <v>646</v>
      </c>
      <c r="B655" s="47">
        <v>0</v>
      </c>
    </row>
    <row r="656" s="1" customFormat="1" spans="1:2">
      <c r="A656" s="51" t="s">
        <v>647</v>
      </c>
      <c r="B656" s="47">
        <v>0</v>
      </c>
    </row>
    <row r="657" s="1" customFormat="1" spans="1:2">
      <c r="A657" s="51" t="s">
        <v>648</v>
      </c>
      <c r="B657" s="47">
        <f>SUM(B658:B661)</f>
        <v>0</v>
      </c>
    </row>
    <row r="658" s="1" customFormat="1" spans="1:2">
      <c r="A658" s="51" t="s">
        <v>649</v>
      </c>
      <c r="B658" s="47">
        <v>0</v>
      </c>
    </row>
    <row r="659" s="1" customFormat="1" spans="1:2">
      <c r="A659" s="51" t="s">
        <v>650</v>
      </c>
      <c r="B659" s="47">
        <v>0</v>
      </c>
    </row>
    <row r="660" s="1" customFormat="1" spans="1:2">
      <c r="A660" s="51" t="s">
        <v>651</v>
      </c>
      <c r="B660" s="47">
        <v>0</v>
      </c>
    </row>
    <row r="661" s="1" customFormat="1" spans="1:2">
      <c r="A661" s="51" t="s">
        <v>652</v>
      </c>
      <c r="B661" s="47">
        <v>0</v>
      </c>
    </row>
    <row r="662" s="1" customFormat="1" spans="1:2">
      <c r="A662" s="51" t="s">
        <v>653</v>
      </c>
      <c r="B662" s="47">
        <v>15</v>
      </c>
    </row>
    <row r="663" s="1" customFormat="1" spans="1:2">
      <c r="A663" s="51" t="s">
        <v>654</v>
      </c>
      <c r="B663" s="47">
        <v>0</v>
      </c>
    </row>
    <row r="664" s="1" customFormat="1" spans="1:2">
      <c r="A664" s="51" t="s">
        <v>655</v>
      </c>
      <c r="B664" s="47">
        <v>0</v>
      </c>
    </row>
    <row r="665" s="1" customFormat="1" spans="1:2">
      <c r="A665" s="51" t="s">
        <v>656</v>
      </c>
      <c r="B665" s="47">
        <v>0</v>
      </c>
    </row>
    <row r="666" s="1" customFormat="1" spans="1:2">
      <c r="A666" s="51" t="s">
        <v>657</v>
      </c>
      <c r="B666" s="47">
        <f>B667+B668</f>
        <v>733</v>
      </c>
    </row>
    <row r="667" s="1" customFormat="1" spans="1:2">
      <c r="A667" s="51" t="s">
        <v>658</v>
      </c>
      <c r="B667" s="47">
        <v>0</v>
      </c>
    </row>
    <row r="668" s="1" customFormat="1" spans="1:2">
      <c r="A668" s="51" t="s">
        <v>659</v>
      </c>
      <c r="B668" s="47">
        <v>733</v>
      </c>
    </row>
    <row r="669" s="1" customFormat="1" spans="1:2">
      <c r="A669" s="51" t="s">
        <v>660</v>
      </c>
      <c r="B669" s="47">
        <v>0</v>
      </c>
    </row>
    <row r="670" s="1" customFormat="1" spans="1:2">
      <c r="A670" s="51" t="s">
        <v>661</v>
      </c>
      <c r="B670" s="47">
        <f>SUM(B671:B673)</f>
        <v>0</v>
      </c>
    </row>
    <row r="671" s="1" customFormat="1" spans="1:2">
      <c r="A671" s="51" t="s">
        <v>662</v>
      </c>
      <c r="B671" s="47">
        <v>0</v>
      </c>
    </row>
    <row r="672" s="1" customFormat="1" spans="1:2">
      <c r="A672" s="51" t="s">
        <v>663</v>
      </c>
      <c r="B672" s="47">
        <v>0</v>
      </c>
    </row>
    <row r="673" s="1" customFormat="1" spans="1:2">
      <c r="A673" s="51" t="s">
        <v>664</v>
      </c>
      <c r="B673" s="47">
        <v>0</v>
      </c>
    </row>
    <row r="674" s="1" customFormat="1" spans="1:2">
      <c r="A674" s="51" t="s">
        <v>665</v>
      </c>
      <c r="B674" s="47">
        <v>96618</v>
      </c>
    </row>
    <row r="675" s="1" customFormat="1" spans="1:2">
      <c r="A675" s="51" t="s">
        <v>666</v>
      </c>
      <c r="B675" s="47">
        <f>B676+B677</f>
        <v>995</v>
      </c>
    </row>
    <row r="676" s="1" customFormat="1" spans="1:2">
      <c r="A676" s="51" t="s">
        <v>667</v>
      </c>
      <c r="B676" s="47">
        <v>0</v>
      </c>
    </row>
    <row r="677" s="1" customFormat="1" spans="1:2">
      <c r="A677" s="51" t="s">
        <v>668</v>
      </c>
      <c r="B677" s="47">
        <v>995</v>
      </c>
    </row>
    <row r="678" s="1" customFormat="1" spans="1:2">
      <c r="A678" s="51" t="s">
        <v>669</v>
      </c>
      <c r="B678" s="47">
        <f>SUM(B679:B683)</f>
        <v>174</v>
      </c>
    </row>
    <row r="679" s="1" customFormat="1" spans="1:2">
      <c r="A679" s="51" t="s">
        <v>670</v>
      </c>
      <c r="B679" s="47">
        <v>0</v>
      </c>
    </row>
    <row r="680" s="1" customFormat="1" spans="1:2">
      <c r="A680" s="51" t="s">
        <v>671</v>
      </c>
      <c r="B680" s="47">
        <v>0</v>
      </c>
    </row>
    <row r="681" s="1" customFormat="1" spans="1:2">
      <c r="A681" s="51" t="s">
        <v>672</v>
      </c>
      <c r="B681" s="47">
        <v>174</v>
      </c>
    </row>
    <row r="682" s="1" customFormat="1" spans="1:2">
      <c r="A682" s="51" t="s">
        <v>673</v>
      </c>
      <c r="B682" s="47">
        <v>0</v>
      </c>
    </row>
    <row r="683" s="1" customFormat="1" spans="1:2">
      <c r="A683" s="51" t="s">
        <v>674</v>
      </c>
      <c r="B683" s="47">
        <v>0</v>
      </c>
    </row>
    <row r="684" s="1" customFormat="1" spans="1:2">
      <c r="A684" s="51" t="s">
        <v>675</v>
      </c>
      <c r="B684" s="47">
        <f>SUM(B685:B692)</f>
        <v>11844</v>
      </c>
    </row>
    <row r="685" s="1" customFormat="1" spans="1:2">
      <c r="A685" s="51" t="s">
        <v>676</v>
      </c>
      <c r="B685" s="47">
        <v>0</v>
      </c>
    </row>
    <row r="686" s="1" customFormat="1" spans="1:2">
      <c r="A686" s="51" t="s">
        <v>677</v>
      </c>
      <c r="B686" s="47">
        <v>0</v>
      </c>
    </row>
    <row r="687" s="1" customFormat="1" spans="1:2">
      <c r="A687" s="51" t="s">
        <v>678</v>
      </c>
      <c r="B687" s="47">
        <v>0</v>
      </c>
    </row>
    <row r="688" s="1" customFormat="1" spans="1:2">
      <c r="A688" s="51" t="s">
        <v>679</v>
      </c>
      <c r="B688" s="47">
        <v>0</v>
      </c>
    </row>
    <row r="689" s="1" customFormat="1" spans="1:2">
      <c r="A689" s="51" t="s">
        <v>680</v>
      </c>
      <c r="B689" s="129">
        <v>0</v>
      </c>
    </row>
    <row r="690" s="1" customFormat="1" spans="1:2">
      <c r="A690" s="51" t="s">
        <v>681</v>
      </c>
      <c r="B690" s="47">
        <v>0</v>
      </c>
    </row>
    <row r="691" s="1" customFormat="1" spans="1:2">
      <c r="A691" s="51" t="s">
        <v>682</v>
      </c>
      <c r="B691" s="130">
        <v>5</v>
      </c>
    </row>
    <row r="692" s="1" customFormat="1" spans="1:2">
      <c r="A692" s="51" t="s">
        <v>683</v>
      </c>
      <c r="B692" s="47">
        <v>11839</v>
      </c>
    </row>
    <row r="693" s="1" customFormat="1" spans="1:2">
      <c r="A693" s="51" t="s">
        <v>684</v>
      </c>
      <c r="B693" s="47">
        <v>860083</v>
      </c>
    </row>
  </sheetData>
  <mergeCells count="3">
    <mergeCell ref="A1:B1"/>
    <mergeCell ref="A2:B2"/>
    <mergeCell ref="A3:B3"/>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Zeros="0" workbookViewId="0">
      <selection activeCell="G13" sqref="G13"/>
    </sheetView>
  </sheetViews>
  <sheetFormatPr defaultColWidth="9" defaultRowHeight="14.4" outlineLevelCol="3"/>
  <cols>
    <col min="1" max="1" width="39" style="2" customWidth="1"/>
    <col min="2" max="2" width="30.6296296296296" style="2" customWidth="1"/>
    <col min="3" max="16384" width="9" style="2"/>
  </cols>
  <sheetData>
    <row r="1" s="2" customFormat="1" ht="34" customHeight="1" spans="1:2">
      <c r="A1" s="3" t="s">
        <v>3352</v>
      </c>
      <c r="B1" s="3"/>
    </row>
    <row r="2" s="1" customFormat="1" ht="14.25" customHeight="1" spans="2:4">
      <c r="B2" s="4" t="s">
        <v>3353</v>
      </c>
      <c r="D2" s="5"/>
    </row>
    <row r="3" s="2" customFormat="1" ht="17" customHeight="1" spans="1:2">
      <c r="A3" s="32" t="s">
        <v>26</v>
      </c>
      <c r="B3" s="32"/>
    </row>
    <row r="4" s="2" customFormat="1" ht="17" customHeight="1" spans="1:2">
      <c r="A4" s="33" t="s">
        <v>2849</v>
      </c>
      <c r="B4" s="33" t="s">
        <v>28</v>
      </c>
    </row>
    <row r="5" s="2" customFormat="1" ht="17" customHeight="1" spans="1:2">
      <c r="A5" s="34" t="s">
        <v>3342</v>
      </c>
      <c r="B5" s="35">
        <v>0</v>
      </c>
    </row>
    <row r="6" s="2" customFormat="1" ht="17" customHeight="1" spans="1:2">
      <c r="A6" s="34" t="s">
        <v>3343</v>
      </c>
      <c r="B6" s="35">
        <v>23632</v>
      </c>
    </row>
    <row r="7" s="2" customFormat="1" ht="17" customHeight="1" spans="1:2">
      <c r="A7" s="34" t="s">
        <v>3344</v>
      </c>
      <c r="B7" s="35">
        <v>35797</v>
      </c>
    </row>
    <row r="8" s="2" customFormat="1" ht="17" customHeight="1" spans="1:2">
      <c r="A8" s="34" t="s">
        <v>3354</v>
      </c>
      <c r="B8" s="35">
        <v>0</v>
      </c>
    </row>
    <row r="9" s="2" customFormat="1" ht="17" customHeight="1" spans="1:2">
      <c r="A9" s="34" t="s">
        <v>3346</v>
      </c>
      <c r="B9" s="35">
        <v>0</v>
      </c>
    </row>
    <row r="10" s="2" customFormat="1" ht="17" customHeight="1" spans="1:2">
      <c r="A10" s="34" t="s">
        <v>3347</v>
      </c>
      <c r="B10" s="35">
        <v>0</v>
      </c>
    </row>
    <row r="11" s="2" customFormat="1" ht="17" customHeight="1" spans="1:2">
      <c r="A11" s="34" t="s">
        <v>3348</v>
      </c>
      <c r="B11" s="35">
        <v>4922</v>
      </c>
    </row>
    <row r="12" s="2" customFormat="1" ht="17" customHeight="1" spans="1:2">
      <c r="A12" s="34"/>
      <c r="B12" s="36"/>
    </row>
    <row r="13" s="2" customFormat="1" ht="17" customHeight="1" spans="1:2">
      <c r="A13" s="34" t="s">
        <v>3355</v>
      </c>
      <c r="B13" s="37">
        <f>SUM(B5:B12)</f>
        <v>64351</v>
      </c>
    </row>
    <row r="14" s="2" customFormat="1" ht="17" customHeight="1" spans="1:2">
      <c r="A14" s="34"/>
      <c r="B14" s="38"/>
    </row>
    <row r="15" s="2" customFormat="1" ht="17" customHeight="1" spans="1:2">
      <c r="A15" s="34" t="s">
        <v>3356</v>
      </c>
      <c r="B15" s="37">
        <v>53508</v>
      </c>
    </row>
    <row r="16" s="2" customFormat="1" ht="17" customHeight="1" spans="1:2">
      <c r="A16" s="34"/>
      <c r="B16" s="37"/>
    </row>
    <row r="17" s="2" customFormat="1" ht="17" customHeight="1" spans="1:2">
      <c r="A17" s="34" t="s">
        <v>3357</v>
      </c>
      <c r="B17" s="37">
        <f>B13+B15</f>
        <v>117859</v>
      </c>
    </row>
  </sheetData>
  <mergeCells count="2">
    <mergeCell ref="A1:B1"/>
    <mergeCell ref="A3:B3"/>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J10"/>
  <sheetViews>
    <sheetView workbookViewId="0">
      <selection activeCell="J9" sqref="J9"/>
    </sheetView>
  </sheetViews>
  <sheetFormatPr defaultColWidth="9" defaultRowHeight="14.4"/>
  <cols>
    <col min="1" max="1" width="13.1296296296296" style="26" customWidth="1"/>
    <col min="2" max="2" width="13.75" style="26" customWidth="1"/>
    <col min="3" max="3" width="22.3796296296296" style="26" customWidth="1"/>
    <col min="4" max="6" width="22.8796296296296" style="26" customWidth="1"/>
    <col min="7" max="7" width="16.25" style="26" customWidth="1"/>
    <col min="8" max="16384" width="9" style="26"/>
  </cols>
  <sheetData>
    <row r="1" s="1" customFormat="1" ht="15.6"/>
    <row r="2" s="26" customFormat="1" ht="48.8" customHeight="1" spans="1:7">
      <c r="A2" s="13" t="s">
        <v>3358</v>
      </c>
      <c r="B2" s="13"/>
      <c r="C2" s="13"/>
      <c r="D2" s="13"/>
      <c r="E2" s="13"/>
      <c r="F2" s="13"/>
      <c r="G2" s="13"/>
    </row>
    <row r="3" s="1" customFormat="1" ht="15.6" spans="5:7">
      <c r="E3" s="5"/>
      <c r="G3" s="4" t="s">
        <v>3359</v>
      </c>
    </row>
    <row r="4" s="1" customFormat="1" ht="17" customHeight="1" spans="2:10">
      <c r="B4" s="4" t="s">
        <v>26</v>
      </c>
      <c r="C4" s="4"/>
      <c r="D4" s="4"/>
      <c r="E4" s="4"/>
      <c r="F4" s="4"/>
      <c r="G4" s="4"/>
      <c r="H4" s="5"/>
      <c r="I4" s="5"/>
      <c r="J4" s="5"/>
    </row>
    <row r="5" s="26" customFormat="1" ht="30.8" customHeight="1" spans="1:7">
      <c r="A5" s="27" t="s">
        <v>2849</v>
      </c>
      <c r="B5" s="27" t="s">
        <v>1777</v>
      </c>
      <c r="C5" s="27" t="s">
        <v>3360</v>
      </c>
      <c r="D5" s="27" t="s">
        <v>3361</v>
      </c>
      <c r="E5" s="27" t="s">
        <v>3362</v>
      </c>
      <c r="F5" s="27"/>
      <c r="G5" s="27"/>
    </row>
    <row r="6" s="26" customFormat="1" ht="32.25" customHeight="1" spans="1:7">
      <c r="A6" s="27"/>
      <c r="B6" s="27"/>
      <c r="C6" s="27"/>
      <c r="D6" s="27"/>
      <c r="E6" s="27" t="s">
        <v>3363</v>
      </c>
      <c r="F6" s="27" t="s">
        <v>3364</v>
      </c>
      <c r="G6" s="27" t="s">
        <v>3365</v>
      </c>
    </row>
    <row r="7" s="26" customFormat="1" ht="67.6" customHeight="1" spans="1:7">
      <c r="A7" s="28" t="s">
        <v>2850</v>
      </c>
      <c r="B7" s="29">
        <v>2297</v>
      </c>
      <c r="C7" s="29">
        <v>510</v>
      </c>
      <c r="D7" s="29">
        <v>48</v>
      </c>
      <c r="E7" s="29">
        <v>1739</v>
      </c>
      <c r="F7" s="29">
        <v>1387</v>
      </c>
      <c r="G7" s="29">
        <v>352</v>
      </c>
    </row>
    <row r="8" s="26" customFormat="1" ht="67.6" customHeight="1" spans="1:7">
      <c r="A8" s="28" t="s">
        <v>28</v>
      </c>
      <c r="B8" s="29">
        <v>1464</v>
      </c>
      <c r="C8" s="29">
        <v>264</v>
      </c>
      <c r="D8" s="29">
        <v>0</v>
      </c>
      <c r="E8" s="29">
        <v>1200</v>
      </c>
      <c r="F8" s="29">
        <v>849</v>
      </c>
      <c r="G8" s="29">
        <v>351</v>
      </c>
    </row>
    <row r="9" s="26" customFormat="1" ht="67.6" customHeight="1" spans="1:7">
      <c r="A9" s="28" t="s">
        <v>3366</v>
      </c>
      <c r="B9" s="30">
        <f t="shared" ref="B9:G9" si="0">B8/B7</f>
        <v>0.6374</v>
      </c>
      <c r="C9" s="30">
        <f t="shared" si="0"/>
        <v>0.5176</v>
      </c>
      <c r="D9" s="30"/>
      <c r="E9" s="30">
        <f t="shared" si="0"/>
        <v>0.6901</v>
      </c>
      <c r="F9" s="30">
        <f t="shared" si="0"/>
        <v>0.6121</v>
      </c>
      <c r="G9" s="30">
        <f t="shared" si="0"/>
        <v>0.9972</v>
      </c>
    </row>
    <row r="10" s="26" customFormat="1" spans="1:1">
      <c r="A10" s="31" t="s">
        <v>3367</v>
      </c>
    </row>
  </sheetData>
  <mergeCells count="7">
    <mergeCell ref="A2:G2"/>
    <mergeCell ref="B4:G4"/>
    <mergeCell ref="E5:G5"/>
    <mergeCell ref="A5:A6"/>
    <mergeCell ref="B5:B6"/>
    <mergeCell ref="C5:C6"/>
    <mergeCell ref="D5:D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H26"/>
  <sheetViews>
    <sheetView topLeftCell="A2" workbookViewId="0">
      <selection activeCell="I6" sqref="I6"/>
    </sheetView>
  </sheetViews>
  <sheetFormatPr defaultColWidth="9" defaultRowHeight="14.4" outlineLevelCol="7"/>
  <cols>
    <col min="1" max="1" width="9" style="10"/>
    <col min="2" max="2" width="36" style="10" customWidth="1"/>
    <col min="3" max="3" width="17.25" style="10" customWidth="1"/>
    <col min="4" max="4" width="19.75" style="10" customWidth="1"/>
    <col min="5" max="5" width="25" style="10" customWidth="1"/>
    <col min="6" max="6" width="16" style="10" customWidth="1"/>
    <col min="7" max="7" width="15.3796296296296" style="12" customWidth="1"/>
    <col min="8" max="8" width="15.1296296296296" style="10" customWidth="1"/>
    <col min="9" max="16384" width="9" style="10"/>
  </cols>
  <sheetData>
    <row r="1" s="10" customFormat="1" ht="40.5" customHeight="1" spans="1:8">
      <c r="A1" s="13" t="s">
        <v>3368</v>
      </c>
      <c r="B1" s="13"/>
      <c r="C1" s="13"/>
      <c r="D1" s="13"/>
      <c r="E1" s="13"/>
      <c r="F1" s="13"/>
      <c r="G1" s="14"/>
      <c r="H1" s="13"/>
    </row>
    <row r="2" s="10" customFormat="1" ht="22" customHeight="1" spans="1:8">
      <c r="A2" s="15"/>
      <c r="B2" s="15"/>
      <c r="C2" s="15"/>
      <c r="D2" s="15"/>
      <c r="E2" s="15"/>
      <c r="F2" s="15"/>
      <c r="G2" s="16"/>
      <c r="H2" s="4" t="s">
        <v>3369</v>
      </c>
    </row>
    <row r="3" s="11" customFormat="1" ht="18" customHeight="1" spans="1:8">
      <c r="A3" s="17" t="s">
        <v>1775</v>
      </c>
      <c r="B3" s="17"/>
      <c r="C3" s="17"/>
      <c r="D3" s="17"/>
      <c r="E3" s="17"/>
      <c r="F3" s="17"/>
      <c r="G3" s="18"/>
      <c r="H3" s="17"/>
    </row>
    <row r="4" s="11" customFormat="1" ht="38.25" customHeight="1" spans="1:8">
      <c r="A4" s="19" t="s">
        <v>3370</v>
      </c>
      <c r="B4" s="19" t="s">
        <v>3371</v>
      </c>
      <c r="C4" s="19" t="s">
        <v>3372</v>
      </c>
      <c r="D4" s="19" t="s">
        <v>3373</v>
      </c>
      <c r="E4" s="19" t="s">
        <v>3374</v>
      </c>
      <c r="F4" s="19" t="s">
        <v>3375</v>
      </c>
      <c r="G4" s="20" t="s">
        <v>3376</v>
      </c>
      <c r="H4" s="19" t="s">
        <v>3377</v>
      </c>
    </row>
    <row r="5" s="11" customFormat="1" ht="38.25" customHeight="1" spans="1:8">
      <c r="A5" s="21" t="s">
        <v>3378</v>
      </c>
      <c r="B5" s="22" t="s">
        <v>3379</v>
      </c>
      <c r="C5" s="22" t="str">
        <f>VLOOKUP(B:B,[1]数据页!$D$1:$E$65536,2,FALSE)</f>
        <v>P19430112-0052</v>
      </c>
      <c r="D5" s="22" t="s">
        <v>3380</v>
      </c>
      <c r="E5" s="23" t="s">
        <v>3381</v>
      </c>
      <c r="F5" s="22" t="s">
        <v>3382</v>
      </c>
      <c r="G5" s="24">
        <v>12000</v>
      </c>
      <c r="H5" s="22" t="s">
        <v>3383</v>
      </c>
    </row>
    <row r="6" s="11" customFormat="1" ht="38.25" customHeight="1" spans="1:8">
      <c r="A6" s="21" t="s">
        <v>3378</v>
      </c>
      <c r="B6" s="22" t="s">
        <v>3384</v>
      </c>
      <c r="C6" s="22" t="str">
        <f>VLOOKUP(B:B,[1]数据页!$D$1:$E$65536,2,FALSE)</f>
        <v>P20430112-0036</v>
      </c>
      <c r="D6" s="22" t="s">
        <v>3380</v>
      </c>
      <c r="E6" s="23" t="s">
        <v>3381</v>
      </c>
      <c r="F6" s="22" t="s">
        <v>3382</v>
      </c>
      <c r="G6" s="24">
        <v>15000</v>
      </c>
      <c r="H6" s="22" t="s">
        <v>3385</v>
      </c>
    </row>
    <row r="7" s="11" customFormat="1" ht="38.25" customHeight="1" spans="1:8">
      <c r="A7" s="21" t="s">
        <v>3378</v>
      </c>
      <c r="B7" s="22" t="s">
        <v>3386</v>
      </c>
      <c r="C7" s="22" t="str">
        <f>VLOOKUP(B:B,[1]数据页!$D$1:$E$65536,2,FALSE)</f>
        <v>P20430112-0057</v>
      </c>
      <c r="D7" s="22" t="s">
        <v>3380</v>
      </c>
      <c r="E7" s="23" t="s">
        <v>3387</v>
      </c>
      <c r="F7" s="22" t="s">
        <v>3382</v>
      </c>
      <c r="G7" s="24">
        <v>10000</v>
      </c>
      <c r="H7" s="22" t="s">
        <v>3388</v>
      </c>
    </row>
    <row r="8" s="11" customFormat="1" ht="36.75" customHeight="1" spans="1:8">
      <c r="A8" s="21" t="s">
        <v>3378</v>
      </c>
      <c r="B8" s="22" t="s">
        <v>3384</v>
      </c>
      <c r="C8" s="22" t="str">
        <f>VLOOKUP(B:B,[1]数据页!$D$1:$E$65536,2,FALSE)</f>
        <v>P20430112-0036</v>
      </c>
      <c r="D8" s="22" t="s">
        <v>3380</v>
      </c>
      <c r="E8" s="23" t="s">
        <v>3381</v>
      </c>
      <c r="F8" s="22" t="s">
        <v>3382</v>
      </c>
      <c r="G8" s="24">
        <v>20000</v>
      </c>
      <c r="H8" s="22" t="s">
        <v>3388</v>
      </c>
    </row>
    <row r="9" s="11" customFormat="1" ht="36.75" customHeight="1" spans="1:8">
      <c r="A9" s="21" t="s">
        <v>3378</v>
      </c>
      <c r="B9" s="22" t="s">
        <v>3389</v>
      </c>
      <c r="C9" s="22" t="str">
        <f>VLOOKUP(B:B,[1]数据页!$D$1:$E$65536,2,FALSE)</f>
        <v>P20430112-0058</v>
      </c>
      <c r="D9" s="22" t="s">
        <v>3380</v>
      </c>
      <c r="E9" s="23" t="s">
        <v>3387</v>
      </c>
      <c r="F9" s="22" t="s">
        <v>3382</v>
      </c>
      <c r="G9" s="24">
        <v>17900</v>
      </c>
      <c r="H9" s="22" t="s">
        <v>3390</v>
      </c>
    </row>
    <row r="10" s="11" customFormat="1" ht="37" customHeight="1" spans="1:8">
      <c r="A10" s="21" t="s">
        <v>3378</v>
      </c>
      <c r="B10" s="22" t="s">
        <v>3391</v>
      </c>
      <c r="C10" s="22" t="str">
        <f>VLOOKUP(B:B,[1]数据页!$D$1:$E$65536,2,FALSE)</f>
        <v>P19430112-0040</v>
      </c>
      <c r="D10" s="22" t="s">
        <v>3380</v>
      </c>
      <c r="E10" s="23" t="s">
        <v>3381</v>
      </c>
      <c r="F10" s="22" t="s">
        <v>3382</v>
      </c>
      <c r="G10" s="24">
        <v>20000</v>
      </c>
      <c r="H10" s="22" t="s">
        <v>3388</v>
      </c>
    </row>
    <row r="11" s="11" customFormat="1" ht="29" customHeight="1" spans="1:8">
      <c r="A11" s="21" t="s">
        <v>3378</v>
      </c>
      <c r="B11" s="22" t="s">
        <v>3392</v>
      </c>
      <c r="C11" s="22" t="str">
        <f>VLOOKUP(B:B,[1]数据页!$D$1:$E$65536,2,FALSE)</f>
        <v>P20430112-0059</v>
      </c>
      <c r="D11" s="22" t="s">
        <v>3380</v>
      </c>
      <c r="E11" s="23" t="s">
        <v>3387</v>
      </c>
      <c r="F11" s="22" t="s">
        <v>3382</v>
      </c>
      <c r="G11" s="24">
        <v>50000</v>
      </c>
      <c r="H11" s="22" t="s">
        <v>3385</v>
      </c>
    </row>
    <row r="12" s="11" customFormat="1" ht="38.25" customHeight="1" spans="1:8">
      <c r="A12" s="21" t="s">
        <v>3378</v>
      </c>
      <c r="B12" s="22" t="s">
        <v>3391</v>
      </c>
      <c r="C12" s="22" t="str">
        <f>VLOOKUP(B:B,[1]数据页!$D$1:$E$65536,2,FALSE)</f>
        <v>P19430112-0040</v>
      </c>
      <c r="D12" s="22" t="s">
        <v>3380</v>
      </c>
      <c r="E12" s="23" t="s">
        <v>3381</v>
      </c>
      <c r="F12" s="22" t="s">
        <v>3382</v>
      </c>
      <c r="G12" s="24">
        <v>10000</v>
      </c>
      <c r="H12" s="22" t="s">
        <v>3385</v>
      </c>
    </row>
    <row r="13" ht="31.2" spans="1:8">
      <c r="A13" s="21" t="s">
        <v>3378</v>
      </c>
      <c r="B13" s="22" t="s">
        <v>3389</v>
      </c>
      <c r="C13" s="22" t="str">
        <f>VLOOKUP(B:B,[1]数据页!$D$1:$E$65536,2,FALSE)</f>
        <v>P20430112-0058</v>
      </c>
      <c r="D13" s="22" t="s">
        <v>3380</v>
      </c>
      <c r="E13" s="23" t="s">
        <v>3387</v>
      </c>
      <c r="F13" s="22" t="s">
        <v>3382</v>
      </c>
      <c r="G13" s="24">
        <v>42100</v>
      </c>
      <c r="H13" s="22" t="s">
        <v>3388</v>
      </c>
    </row>
    <row r="14" ht="31.2" spans="1:8">
      <c r="A14" s="21" t="s">
        <v>3378</v>
      </c>
      <c r="B14" s="21" t="s">
        <v>3393</v>
      </c>
      <c r="C14" s="22" t="str">
        <f>VLOOKUP(B:B,[1]数据页!$D$1:$E$65536,2,FALSE)</f>
        <v>P20430112-0054</v>
      </c>
      <c r="D14" s="21" t="s">
        <v>3394</v>
      </c>
      <c r="E14" s="23" t="s">
        <v>3381</v>
      </c>
      <c r="F14" s="22" t="s">
        <v>3382</v>
      </c>
      <c r="G14" s="25">
        <v>10000</v>
      </c>
      <c r="H14" s="21" t="s">
        <v>3395</v>
      </c>
    </row>
    <row r="15" ht="46.8" spans="1:8">
      <c r="A15" s="21" t="s">
        <v>3378</v>
      </c>
      <c r="B15" s="21" t="s">
        <v>3396</v>
      </c>
      <c r="C15" s="22" t="str">
        <f>VLOOKUP(B:B,[1]数据页!$D$1:$E$65536,2,FALSE)</f>
        <v>P20430112-0061</v>
      </c>
      <c r="D15" s="21" t="s">
        <v>3394</v>
      </c>
      <c r="E15" s="23" t="s">
        <v>3381</v>
      </c>
      <c r="F15" s="22" t="s">
        <v>3382</v>
      </c>
      <c r="G15" s="25">
        <v>16000</v>
      </c>
      <c r="H15" s="21" t="s">
        <v>3388</v>
      </c>
    </row>
    <row r="16" ht="31.2" spans="1:8">
      <c r="A16" s="21" t="s">
        <v>3378</v>
      </c>
      <c r="B16" s="21" t="s">
        <v>3379</v>
      </c>
      <c r="C16" s="22" t="str">
        <f>VLOOKUP(B:B,[1]数据页!$D$1:$E$65536,2,FALSE)</f>
        <v>P19430112-0052</v>
      </c>
      <c r="D16" s="22" t="s">
        <v>3380</v>
      </c>
      <c r="E16" s="23" t="s">
        <v>3381</v>
      </c>
      <c r="F16" s="22" t="s">
        <v>3382</v>
      </c>
      <c r="G16" s="25">
        <v>5000</v>
      </c>
      <c r="H16" s="21" t="s">
        <v>3388</v>
      </c>
    </row>
    <row r="17" ht="31.2" spans="1:8">
      <c r="A17" s="21" t="s">
        <v>3378</v>
      </c>
      <c r="B17" s="21" t="s">
        <v>3397</v>
      </c>
      <c r="C17" s="22" t="str">
        <f>VLOOKUP(B:B,[1]数据页!$D$1:$E$65536,2,FALSE)</f>
        <v>P20430112-0053</v>
      </c>
      <c r="D17" s="21" t="s">
        <v>3398</v>
      </c>
      <c r="E17" s="23" t="s">
        <v>3381</v>
      </c>
      <c r="F17" s="22" t="s">
        <v>3382</v>
      </c>
      <c r="G17" s="25">
        <v>15000</v>
      </c>
      <c r="H17" s="21" t="s">
        <v>3390</v>
      </c>
    </row>
    <row r="18" ht="31.2" spans="1:8">
      <c r="A18" s="21" t="s">
        <v>3378</v>
      </c>
      <c r="B18" s="21" t="s">
        <v>3391</v>
      </c>
      <c r="C18" s="22" t="str">
        <f>VLOOKUP(B:B,[1]数据页!$D$1:$E$65536,2,FALSE)</f>
        <v>P19430112-0040</v>
      </c>
      <c r="D18" s="22" t="s">
        <v>3380</v>
      </c>
      <c r="E18" s="23" t="s">
        <v>3381</v>
      </c>
      <c r="F18" s="22" t="s">
        <v>3382</v>
      </c>
      <c r="G18" s="25">
        <v>15000</v>
      </c>
      <c r="H18" s="21" t="s">
        <v>3399</v>
      </c>
    </row>
    <row r="19" ht="31.2" spans="1:8">
      <c r="A19" s="21" t="s">
        <v>3378</v>
      </c>
      <c r="B19" s="21" t="s">
        <v>3393</v>
      </c>
      <c r="C19" s="22" t="str">
        <f>VLOOKUP(B:B,[1]数据页!$D$1:$E$65536,2,FALSE)</f>
        <v>P20430112-0054</v>
      </c>
      <c r="D19" s="21" t="s">
        <v>3394</v>
      </c>
      <c r="E19" s="23" t="s">
        <v>3381</v>
      </c>
      <c r="F19" s="22" t="s">
        <v>3382</v>
      </c>
      <c r="G19" s="25">
        <v>20000</v>
      </c>
      <c r="H19" s="21" t="s">
        <v>3388</v>
      </c>
    </row>
    <row r="20" ht="31.2" spans="1:8">
      <c r="A20" s="21" t="s">
        <v>3378</v>
      </c>
      <c r="B20" s="21" t="s">
        <v>3397</v>
      </c>
      <c r="C20" s="22" t="str">
        <f>VLOOKUP(B:B,[1]数据页!$D$1:$E$65536,2,FALSE)</f>
        <v>P20430112-0053</v>
      </c>
      <c r="D20" s="21" t="s">
        <v>3398</v>
      </c>
      <c r="E20" s="23" t="s">
        <v>3381</v>
      </c>
      <c r="F20" s="22" t="s">
        <v>3382</v>
      </c>
      <c r="G20" s="25">
        <v>50000</v>
      </c>
      <c r="H20" s="21" t="s">
        <v>3388</v>
      </c>
    </row>
    <row r="21" ht="46.8" spans="1:8">
      <c r="A21" s="21" t="s">
        <v>3378</v>
      </c>
      <c r="B21" s="21" t="s">
        <v>3392</v>
      </c>
      <c r="C21" s="22" t="str">
        <f>VLOOKUP(B:B,[1]数据页!$D$1:$E$65536,2,FALSE)</f>
        <v>P20430112-0059</v>
      </c>
      <c r="D21" s="22" t="s">
        <v>3380</v>
      </c>
      <c r="E21" s="23" t="s">
        <v>3387</v>
      </c>
      <c r="F21" s="22" t="s">
        <v>3382</v>
      </c>
      <c r="G21" s="25">
        <v>40000</v>
      </c>
      <c r="H21" s="21" t="s">
        <v>3388</v>
      </c>
    </row>
    <row r="22" ht="31.2" spans="1:8">
      <c r="A22" s="21" t="s">
        <v>3378</v>
      </c>
      <c r="B22" s="21" t="s">
        <v>3386</v>
      </c>
      <c r="C22" s="22" t="str">
        <f>VLOOKUP(B:B,[1]数据页!$D$1:$E$65536,2,FALSE)</f>
        <v>P20430112-0057</v>
      </c>
      <c r="D22" s="22" t="s">
        <v>3380</v>
      </c>
      <c r="E22" s="23" t="s">
        <v>3387</v>
      </c>
      <c r="F22" s="22" t="s">
        <v>3382</v>
      </c>
      <c r="G22" s="25">
        <v>45000</v>
      </c>
      <c r="H22" s="21" t="s">
        <v>3385</v>
      </c>
    </row>
    <row r="23" ht="31.2" spans="1:8">
      <c r="A23" s="21" t="s">
        <v>3378</v>
      </c>
      <c r="B23" s="21" t="s">
        <v>3397</v>
      </c>
      <c r="C23" s="22" t="str">
        <f>VLOOKUP(B:B,[1]数据页!$D$1:$E$65536,2,FALSE)</f>
        <v>P20430112-0053</v>
      </c>
      <c r="D23" s="21" t="s">
        <v>3398</v>
      </c>
      <c r="E23" s="23" t="s">
        <v>3381</v>
      </c>
      <c r="F23" s="22" t="s">
        <v>3382</v>
      </c>
      <c r="G23" s="25">
        <v>107200</v>
      </c>
      <c r="H23" s="21" t="s">
        <v>3383</v>
      </c>
    </row>
    <row r="24" ht="31.2" spans="1:8">
      <c r="A24" s="21" t="s">
        <v>3378</v>
      </c>
      <c r="B24" s="21" t="s">
        <v>3400</v>
      </c>
      <c r="C24" s="22" t="s">
        <v>3401</v>
      </c>
      <c r="D24" s="21" t="s">
        <v>3402</v>
      </c>
      <c r="E24" s="21" t="s">
        <v>3403</v>
      </c>
      <c r="F24" s="22" t="s">
        <v>3404</v>
      </c>
      <c r="G24" s="25">
        <v>10800</v>
      </c>
      <c r="H24" s="21" t="s">
        <v>3405</v>
      </c>
    </row>
    <row r="25" ht="31.2" customHeight="1" spans="1:8">
      <c r="A25" s="21" t="s">
        <v>3378</v>
      </c>
      <c r="B25" s="21" t="s">
        <v>3406</v>
      </c>
      <c r="C25" s="22" t="s">
        <v>3407</v>
      </c>
      <c r="D25" s="21" t="s">
        <v>3408</v>
      </c>
      <c r="E25" s="21" t="s">
        <v>3403</v>
      </c>
      <c r="F25" s="22" t="s">
        <v>3404</v>
      </c>
      <c r="G25" s="25">
        <v>6100</v>
      </c>
      <c r="H25" s="21" t="s">
        <v>3388</v>
      </c>
    </row>
    <row r="26" ht="31.2" customHeight="1" spans="1:8">
      <c r="A26" s="21" t="s">
        <v>3378</v>
      </c>
      <c r="B26" s="21" t="s">
        <v>3409</v>
      </c>
      <c r="C26" s="22" t="s">
        <v>3410</v>
      </c>
      <c r="D26" s="21" t="s">
        <v>3411</v>
      </c>
      <c r="E26" s="21" t="s">
        <v>3403</v>
      </c>
      <c r="F26" s="22" t="s">
        <v>3404</v>
      </c>
      <c r="G26" s="25">
        <v>11000</v>
      </c>
      <c r="H26" s="21" t="s">
        <v>3412</v>
      </c>
    </row>
  </sheetData>
  <mergeCells count="2">
    <mergeCell ref="A1:H1"/>
    <mergeCell ref="A3:H3"/>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workbookViewId="0">
      <selection activeCell="B4" sqref="B4"/>
    </sheetView>
  </sheetViews>
  <sheetFormatPr defaultColWidth="9" defaultRowHeight="14.4" outlineLevelCol="2"/>
  <cols>
    <col min="1" max="1" width="47.8796296296296" style="2" customWidth="1"/>
    <col min="2" max="2" width="35.6296296296296" style="2" customWidth="1"/>
    <col min="3" max="16384" width="9" style="2"/>
  </cols>
  <sheetData>
    <row r="1" s="1" customFormat="1" ht="33.95" customHeight="1" spans="1:2">
      <c r="A1" s="3" t="s">
        <v>3413</v>
      </c>
      <c r="B1" s="3"/>
    </row>
    <row r="2" s="1" customFormat="1" ht="15.6" spans="1:3">
      <c r="A2" s="4"/>
      <c r="B2" s="4" t="s">
        <v>3414</v>
      </c>
      <c r="C2" s="5"/>
    </row>
    <row r="3" s="1" customFormat="1" ht="17.1" customHeight="1" spans="1:2">
      <c r="A3" s="4" t="s">
        <v>26</v>
      </c>
      <c r="B3" s="4"/>
    </row>
    <row r="4" s="1" customFormat="1" ht="23.25" customHeight="1" spans="1:2">
      <c r="A4" s="6" t="s">
        <v>2849</v>
      </c>
      <c r="B4" s="6" t="s">
        <v>28</v>
      </c>
    </row>
    <row r="5" s="1" customFormat="1" ht="24.75" customHeight="1" spans="1:2">
      <c r="A5" s="7" t="s">
        <v>3415</v>
      </c>
      <c r="B5" s="8">
        <f>B6+B7+B8+B9</f>
        <v>628708</v>
      </c>
    </row>
    <row r="6" s="1" customFormat="1" ht="24.75" customHeight="1" spans="1:2">
      <c r="A6" s="7" t="s">
        <v>3416</v>
      </c>
      <c r="B6" s="8">
        <v>27900</v>
      </c>
    </row>
    <row r="7" s="1" customFormat="1" ht="24.75" customHeight="1" spans="1:2">
      <c r="A7" s="7" t="s">
        <v>3417</v>
      </c>
      <c r="B7" s="8">
        <v>21958</v>
      </c>
    </row>
    <row r="8" s="2" customFormat="1" ht="24.75" customHeight="1" spans="1:2">
      <c r="A8" s="7" t="s">
        <v>3418</v>
      </c>
      <c r="B8" s="8">
        <v>520200</v>
      </c>
    </row>
    <row r="9" s="2" customFormat="1" ht="24.75" customHeight="1" spans="1:2">
      <c r="A9" s="7" t="s">
        <v>3419</v>
      </c>
      <c r="B9" s="8">
        <v>58650</v>
      </c>
    </row>
    <row r="10" s="2" customFormat="1" ht="24.75" customHeight="1" spans="1:2">
      <c r="A10" s="7" t="s">
        <v>3420</v>
      </c>
      <c r="B10" s="8">
        <f>B11+B12</f>
        <v>81608</v>
      </c>
    </row>
    <row r="11" s="2" customFormat="1" ht="24.75" customHeight="1" spans="1:2">
      <c r="A11" s="7" t="s">
        <v>3421</v>
      </c>
      <c r="B11" s="8">
        <v>22958</v>
      </c>
    </row>
    <row r="12" s="2" customFormat="1" ht="24.75" customHeight="1" spans="1:2">
      <c r="A12" s="7" t="s">
        <v>3422</v>
      </c>
      <c r="B12" s="8">
        <v>58650</v>
      </c>
    </row>
    <row r="13" s="2" customFormat="1" ht="24.75" customHeight="1" spans="1:2">
      <c r="A13" s="7" t="s">
        <v>3423</v>
      </c>
      <c r="B13" s="9">
        <f>B14+B15</f>
        <v>48162</v>
      </c>
    </row>
    <row r="14" s="2" customFormat="1" ht="24.75" customHeight="1" spans="1:2">
      <c r="A14" s="7" t="s">
        <v>3424</v>
      </c>
      <c r="B14" s="9">
        <v>13141</v>
      </c>
    </row>
    <row r="15" s="2" customFormat="1" ht="24.75" customHeight="1" spans="1:2">
      <c r="A15" s="7" t="s">
        <v>3425</v>
      </c>
      <c r="B15" s="8">
        <v>35021</v>
      </c>
    </row>
  </sheetData>
  <mergeCells count="2">
    <mergeCell ref="A1:B1"/>
    <mergeCell ref="A3:B3"/>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E18" sqref="E18"/>
    </sheetView>
  </sheetViews>
  <sheetFormatPr defaultColWidth="9" defaultRowHeight="14.4" outlineLevelCol="2"/>
  <cols>
    <col min="1" max="1" width="47.8796296296296" style="2" customWidth="1"/>
    <col min="2" max="2" width="35.6296296296296" style="2" customWidth="1"/>
    <col min="3" max="16384" width="9" style="2"/>
  </cols>
  <sheetData>
    <row r="1" s="1" customFormat="1" ht="33.95" customHeight="1" spans="1:2">
      <c r="A1" s="3" t="s">
        <v>3426</v>
      </c>
      <c r="B1" s="3"/>
    </row>
    <row r="2" s="1" customFormat="1" ht="15.6" spans="1:3">
      <c r="A2" s="4"/>
      <c r="B2" s="4" t="s">
        <v>3427</v>
      </c>
      <c r="C2" s="5"/>
    </row>
    <row r="3" s="1" customFormat="1" ht="17.1" customHeight="1" spans="1:2">
      <c r="A3" s="4" t="s">
        <v>26</v>
      </c>
      <c r="B3" s="4"/>
    </row>
    <row r="4" s="1" customFormat="1" ht="23.25" customHeight="1" spans="1:2">
      <c r="A4" s="6" t="s">
        <v>2849</v>
      </c>
      <c r="B4" s="6" t="s">
        <v>28</v>
      </c>
    </row>
    <row r="5" s="2" customFormat="1" ht="24.75" customHeight="1" spans="1:2">
      <c r="A5" s="7" t="s">
        <v>3428</v>
      </c>
      <c r="B5" s="8">
        <v>1779803</v>
      </c>
    </row>
    <row r="6" s="2" customFormat="1" ht="24.75" customHeight="1" spans="1:2">
      <c r="A6" s="7" t="s">
        <v>3429</v>
      </c>
      <c r="B6" s="9">
        <v>391980</v>
      </c>
    </row>
    <row r="7" s="2" customFormat="1" ht="24.75" customHeight="1" spans="1:2">
      <c r="A7" s="7" t="s">
        <v>3430</v>
      </c>
      <c r="B7" s="8">
        <v>1387823</v>
      </c>
    </row>
    <row r="8" s="2" customFormat="1" ht="24.75" customHeight="1" spans="1:2">
      <c r="A8" s="7" t="s">
        <v>3431</v>
      </c>
      <c r="B8" s="9">
        <v>1781765</v>
      </c>
    </row>
    <row r="9" s="2" customFormat="1" ht="24.75" customHeight="1" spans="1:2">
      <c r="A9" s="7" t="s">
        <v>3429</v>
      </c>
      <c r="B9" s="8">
        <v>393942</v>
      </c>
    </row>
    <row r="10" s="2" customFormat="1" ht="24.75" customHeight="1" spans="1:2">
      <c r="A10" s="7" t="s">
        <v>3432</v>
      </c>
      <c r="B10" s="8">
        <v>1387823</v>
      </c>
    </row>
  </sheetData>
  <mergeCells count="2">
    <mergeCell ref="A1:B1"/>
    <mergeCell ref="A3:B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28"/>
  <sheetViews>
    <sheetView showZeros="0" workbookViewId="0">
      <selection activeCell="F14" sqref="F14"/>
    </sheetView>
  </sheetViews>
  <sheetFormatPr defaultColWidth="9.13888888888889" defaultRowHeight="15.6" outlineLevelCol="1"/>
  <cols>
    <col min="1" max="1" width="58.3333333333333" style="1" customWidth="1"/>
    <col min="2" max="2" width="27.8796296296296" style="1" customWidth="1"/>
    <col min="3" max="16384" width="9.13888888888889" style="1" customWidth="1"/>
  </cols>
  <sheetData>
    <row r="1" s="1" customFormat="1" ht="29.15" customHeight="1" spans="1:2">
      <c r="A1" s="3" t="s">
        <v>685</v>
      </c>
      <c r="B1" s="3"/>
    </row>
    <row r="2" s="1" customFormat="1" ht="17" customHeight="1" spans="1:2">
      <c r="A2" s="4" t="s">
        <v>686</v>
      </c>
      <c r="B2" s="4"/>
    </row>
    <row r="3" s="1" customFormat="1" ht="17" customHeight="1" spans="1:2">
      <c r="A3" s="4" t="s">
        <v>26</v>
      </c>
      <c r="B3" s="4"/>
    </row>
    <row r="4" s="1" customFormat="1" ht="17" customHeight="1" spans="1:2">
      <c r="A4" s="41" t="s">
        <v>27</v>
      </c>
      <c r="B4" s="41" t="s">
        <v>28</v>
      </c>
    </row>
    <row r="5" s="1" customFormat="1" ht="17" customHeight="1" spans="1:2">
      <c r="A5" s="96" t="s">
        <v>687</v>
      </c>
      <c r="B5" s="47">
        <f>SUM(B6+B18+B27+B38+B49+B60+B71+B79+B88+B101+B110+B121+B133+B140+B148+B154+B161+B168+B175+B182+B189+B197+B203+B209+B216+B231)</f>
        <v>125876</v>
      </c>
    </row>
    <row r="6" s="1" customFormat="1" ht="17" customHeight="1" spans="1:2">
      <c r="A6" s="96" t="s">
        <v>688</v>
      </c>
      <c r="B6" s="47">
        <f>SUM(B7:B17)</f>
        <v>2296</v>
      </c>
    </row>
    <row r="7" s="1" customFormat="1" ht="17" customHeight="1" spans="1:2">
      <c r="A7" s="51" t="s">
        <v>689</v>
      </c>
      <c r="B7" s="47">
        <v>1249</v>
      </c>
    </row>
    <row r="8" s="1" customFormat="1" ht="17" customHeight="1" spans="1:2">
      <c r="A8" s="51" t="s">
        <v>690</v>
      </c>
      <c r="B8" s="129">
        <v>1005</v>
      </c>
    </row>
    <row r="9" s="1" customFormat="1" ht="17" customHeight="1" spans="1:2">
      <c r="A9" s="99" t="s">
        <v>691</v>
      </c>
      <c r="B9" s="47">
        <v>0</v>
      </c>
    </row>
    <row r="10" s="1" customFormat="1" ht="17" customHeight="1" spans="1:2">
      <c r="A10" s="51" t="s">
        <v>692</v>
      </c>
      <c r="B10" s="130">
        <v>0</v>
      </c>
    </row>
    <row r="11" s="1" customFormat="1" ht="17" customHeight="1" spans="1:2">
      <c r="A11" s="51" t="s">
        <v>693</v>
      </c>
      <c r="B11" s="47">
        <v>0</v>
      </c>
    </row>
    <row r="12" s="1" customFormat="1" ht="17" customHeight="1" spans="1:2">
      <c r="A12" s="51" t="s">
        <v>694</v>
      </c>
      <c r="B12" s="47">
        <v>0</v>
      </c>
    </row>
    <row r="13" s="1" customFormat="1" ht="17" customHeight="1" spans="1:2">
      <c r="A13" s="51" t="s">
        <v>695</v>
      </c>
      <c r="B13" s="47">
        <v>0</v>
      </c>
    </row>
    <row r="14" s="1" customFormat="1" ht="17" customHeight="1" spans="1:2">
      <c r="A14" s="51" t="s">
        <v>696</v>
      </c>
      <c r="B14" s="47">
        <v>42</v>
      </c>
    </row>
    <row r="15" s="1" customFormat="1" ht="17" customHeight="1" spans="1:2">
      <c r="A15" s="51" t="s">
        <v>697</v>
      </c>
      <c r="B15" s="47">
        <v>0</v>
      </c>
    </row>
    <row r="16" s="1" customFormat="1" ht="17" customHeight="1" spans="1:2">
      <c r="A16" s="51" t="s">
        <v>698</v>
      </c>
      <c r="B16" s="47">
        <v>0</v>
      </c>
    </row>
    <row r="17" s="1" customFormat="1" ht="17" customHeight="1" spans="1:2">
      <c r="A17" s="51" t="s">
        <v>699</v>
      </c>
      <c r="B17" s="47">
        <v>0</v>
      </c>
    </row>
    <row r="18" s="1" customFormat="1" ht="17" customHeight="1" spans="1:2">
      <c r="A18" s="96" t="s">
        <v>700</v>
      </c>
      <c r="B18" s="47">
        <f>SUM(B19:B26)</f>
        <v>1391</v>
      </c>
    </row>
    <row r="19" s="1" customFormat="1" ht="17" customHeight="1" spans="1:2">
      <c r="A19" s="51" t="s">
        <v>689</v>
      </c>
      <c r="B19" s="47">
        <v>902</v>
      </c>
    </row>
    <row r="20" s="1" customFormat="1" ht="17" customHeight="1" spans="1:2">
      <c r="A20" s="51" t="s">
        <v>690</v>
      </c>
      <c r="B20" s="47">
        <v>457</v>
      </c>
    </row>
    <row r="21" s="1" customFormat="1" ht="17" customHeight="1" spans="1:2">
      <c r="A21" s="51" t="s">
        <v>691</v>
      </c>
      <c r="B21" s="47">
        <v>25</v>
      </c>
    </row>
    <row r="22" s="1" customFormat="1" ht="17" customHeight="1" spans="1:2">
      <c r="A22" s="51" t="s">
        <v>701</v>
      </c>
      <c r="B22" s="47">
        <v>0</v>
      </c>
    </row>
    <row r="23" s="1" customFormat="1" ht="17" customHeight="1" spans="1:2">
      <c r="A23" s="51" t="s">
        <v>702</v>
      </c>
      <c r="B23" s="47">
        <v>0</v>
      </c>
    </row>
    <row r="24" s="1" customFormat="1" ht="17" customHeight="1" spans="1:2">
      <c r="A24" s="51" t="s">
        <v>703</v>
      </c>
      <c r="B24" s="47">
        <v>0</v>
      </c>
    </row>
    <row r="25" s="1" customFormat="1" ht="17" customHeight="1" spans="1:2">
      <c r="A25" s="51" t="s">
        <v>698</v>
      </c>
      <c r="B25" s="47">
        <v>0</v>
      </c>
    </row>
    <row r="26" s="1" customFormat="1" ht="17" customHeight="1" spans="1:2">
      <c r="A26" s="51" t="s">
        <v>704</v>
      </c>
      <c r="B26" s="47">
        <v>7</v>
      </c>
    </row>
    <row r="27" s="1" customFormat="1" ht="17" customHeight="1" spans="1:2">
      <c r="A27" s="96" t="s">
        <v>705</v>
      </c>
      <c r="B27" s="47">
        <f>SUM(B28:B37)</f>
        <v>73521</v>
      </c>
    </row>
    <row r="28" s="1" customFormat="1" ht="17" customHeight="1" spans="1:2">
      <c r="A28" s="51" t="s">
        <v>689</v>
      </c>
      <c r="B28" s="47">
        <v>27919</v>
      </c>
    </row>
    <row r="29" s="1" customFormat="1" ht="17" customHeight="1" spans="1:2">
      <c r="A29" s="51" t="s">
        <v>690</v>
      </c>
      <c r="B29" s="47">
        <v>17697</v>
      </c>
    </row>
    <row r="30" s="1" customFormat="1" ht="17" customHeight="1" spans="1:2">
      <c r="A30" s="51" t="s">
        <v>691</v>
      </c>
      <c r="B30" s="47">
        <v>0</v>
      </c>
    </row>
    <row r="31" s="1" customFormat="1" ht="17" customHeight="1" spans="1:2">
      <c r="A31" s="51" t="s">
        <v>706</v>
      </c>
      <c r="B31" s="47">
        <v>0</v>
      </c>
    </row>
    <row r="32" s="1" customFormat="1" ht="17" customHeight="1" spans="1:2">
      <c r="A32" s="51" t="s">
        <v>707</v>
      </c>
      <c r="B32" s="47">
        <v>769</v>
      </c>
    </row>
    <row r="33" s="1" customFormat="1" ht="17" customHeight="1" spans="1:2">
      <c r="A33" s="51" t="s">
        <v>708</v>
      </c>
      <c r="B33" s="47">
        <v>2425</v>
      </c>
    </row>
    <row r="34" s="1" customFormat="1" ht="17" customHeight="1" spans="1:2">
      <c r="A34" s="51" t="s">
        <v>709</v>
      </c>
      <c r="B34" s="47">
        <v>956</v>
      </c>
    </row>
    <row r="35" s="1" customFormat="1" ht="17" customHeight="1" spans="1:2">
      <c r="A35" s="51" t="s">
        <v>710</v>
      </c>
      <c r="B35" s="47">
        <v>0</v>
      </c>
    </row>
    <row r="36" s="1" customFormat="1" ht="17" customHeight="1" spans="1:2">
      <c r="A36" s="51" t="s">
        <v>698</v>
      </c>
      <c r="B36" s="47">
        <v>1494</v>
      </c>
    </row>
    <row r="37" s="1" customFormat="1" ht="17" customHeight="1" spans="1:2">
      <c r="A37" s="51" t="s">
        <v>711</v>
      </c>
      <c r="B37" s="47">
        <v>22261</v>
      </c>
    </row>
    <row r="38" s="1" customFormat="1" ht="17" customHeight="1" spans="1:2">
      <c r="A38" s="96" t="s">
        <v>712</v>
      </c>
      <c r="B38" s="47">
        <f>SUM(B39:B48)</f>
        <v>5045</v>
      </c>
    </row>
    <row r="39" s="1" customFormat="1" ht="17" customHeight="1" spans="1:2">
      <c r="A39" s="51" t="s">
        <v>689</v>
      </c>
      <c r="B39" s="47">
        <v>1094</v>
      </c>
    </row>
    <row r="40" s="1" customFormat="1" ht="17" customHeight="1" spans="1:2">
      <c r="A40" s="51" t="s">
        <v>690</v>
      </c>
      <c r="B40" s="47">
        <v>1261</v>
      </c>
    </row>
    <row r="41" s="1" customFormat="1" ht="17" customHeight="1" spans="1:2">
      <c r="A41" s="51" t="s">
        <v>691</v>
      </c>
      <c r="B41" s="47">
        <v>0</v>
      </c>
    </row>
    <row r="42" s="1" customFormat="1" ht="17" customHeight="1" spans="1:2">
      <c r="A42" s="51" t="s">
        <v>713</v>
      </c>
      <c r="B42" s="47">
        <v>37</v>
      </c>
    </row>
    <row r="43" s="1" customFormat="1" ht="17" customHeight="1" spans="1:2">
      <c r="A43" s="51" t="s">
        <v>714</v>
      </c>
      <c r="B43" s="47">
        <v>0</v>
      </c>
    </row>
    <row r="44" s="1" customFormat="1" ht="17" customHeight="1" spans="1:2">
      <c r="A44" s="51" t="s">
        <v>715</v>
      </c>
      <c r="B44" s="47">
        <v>0</v>
      </c>
    </row>
    <row r="45" s="1" customFormat="1" ht="17" customHeight="1" spans="1:2">
      <c r="A45" s="51" t="s">
        <v>716</v>
      </c>
      <c r="B45" s="47">
        <v>0</v>
      </c>
    </row>
    <row r="46" s="1" customFormat="1" ht="17" customHeight="1" spans="1:2">
      <c r="A46" s="51" t="s">
        <v>717</v>
      </c>
      <c r="B46" s="47">
        <v>0</v>
      </c>
    </row>
    <row r="47" s="1" customFormat="1" ht="17" customHeight="1" spans="1:2">
      <c r="A47" s="51" t="s">
        <v>698</v>
      </c>
      <c r="B47" s="47">
        <v>0</v>
      </c>
    </row>
    <row r="48" s="1" customFormat="1" ht="17" customHeight="1" spans="1:2">
      <c r="A48" s="51" t="s">
        <v>718</v>
      </c>
      <c r="B48" s="47">
        <v>2653</v>
      </c>
    </row>
    <row r="49" s="1" customFormat="1" ht="17" customHeight="1" spans="1:2">
      <c r="A49" s="96" t="s">
        <v>719</v>
      </c>
      <c r="B49" s="47">
        <f>SUM(B50:B59)</f>
        <v>1255</v>
      </c>
    </row>
    <row r="50" s="1" customFormat="1" ht="17" customHeight="1" spans="1:2">
      <c r="A50" s="51" t="s">
        <v>689</v>
      </c>
      <c r="B50" s="47">
        <v>388</v>
      </c>
    </row>
    <row r="51" s="1" customFormat="1" ht="17" customHeight="1" spans="1:2">
      <c r="A51" s="51" t="s">
        <v>690</v>
      </c>
      <c r="B51" s="47">
        <v>76</v>
      </c>
    </row>
    <row r="52" s="1" customFormat="1" ht="17" customHeight="1" spans="1:2">
      <c r="A52" s="51" t="s">
        <v>691</v>
      </c>
      <c r="B52" s="47">
        <v>0</v>
      </c>
    </row>
    <row r="53" s="1" customFormat="1" ht="17" customHeight="1" spans="1:2">
      <c r="A53" s="51" t="s">
        <v>720</v>
      </c>
      <c r="B53" s="47">
        <v>0</v>
      </c>
    </row>
    <row r="54" s="1" customFormat="1" ht="17" customHeight="1" spans="1:2">
      <c r="A54" s="51" t="s">
        <v>721</v>
      </c>
      <c r="B54" s="47">
        <v>0</v>
      </c>
    </row>
    <row r="55" s="1" customFormat="1" ht="17" customHeight="1" spans="1:2">
      <c r="A55" s="51" t="s">
        <v>722</v>
      </c>
      <c r="B55" s="47">
        <v>139</v>
      </c>
    </row>
    <row r="56" s="1" customFormat="1" ht="17" customHeight="1" spans="1:2">
      <c r="A56" s="51" t="s">
        <v>723</v>
      </c>
      <c r="B56" s="47">
        <v>559</v>
      </c>
    </row>
    <row r="57" s="1" customFormat="1" ht="17" customHeight="1" spans="1:2">
      <c r="A57" s="51" t="s">
        <v>724</v>
      </c>
      <c r="B57" s="47">
        <v>3</v>
      </c>
    </row>
    <row r="58" s="1" customFormat="1" ht="17" customHeight="1" spans="1:2">
      <c r="A58" s="51" t="s">
        <v>698</v>
      </c>
      <c r="B58" s="47">
        <v>0</v>
      </c>
    </row>
    <row r="59" s="1" customFormat="1" ht="17" customHeight="1" spans="1:2">
      <c r="A59" s="51" t="s">
        <v>725</v>
      </c>
      <c r="B59" s="47">
        <v>90</v>
      </c>
    </row>
    <row r="60" s="1" customFormat="1" ht="17" customHeight="1" spans="1:2">
      <c r="A60" s="96" t="s">
        <v>726</v>
      </c>
      <c r="B60" s="47">
        <f>SUM(B61:B70)</f>
        <v>13967</v>
      </c>
    </row>
    <row r="61" s="1" customFormat="1" ht="17" customHeight="1" spans="1:2">
      <c r="A61" s="51" t="s">
        <v>689</v>
      </c>
      <c r="B61" s="47">
        <v>1968</v>
      </c>
    </row>
    <row r="62" s="1" customFormat="1" ht="17" customHeight="1" spans="1:2">
      <c r="A62" s="51" t="s">
        <v>690</v>
      </c>
      <c r="B62" s="47">
        <v>647</v>
      </c>
    </row>
    <row r="63" s="1" customFormat="1" ht="17" customHeight="1" spans="1:2">
      <c r="A63" s="51" t="s">
        <v>691</v>
      </c>
      <c r="B63" s="47">
        <v>0</v>
      </c>
    </row>
    <row r="64" s="1" customFormat="1" ht="17" customHeight="1" spans="1:2">
      <c r="A64" s="51" t="s">
        <v>727</v>
      </c>
      <c r="B64" s="47">
        <v>0</v>
      </c>
    </row>
    <row r="65" s="1" customFormat="1" ht="17" customHeight="1" spans="1:2">
      <c r="A65" s="51" t="s">
        <v>728</v>
      </c>
      <c r="B65" s="47">
        <v>10</v>
      </c>
    </row>
    <row r="66" s="1" customFormat="1" ht="17" customHeight="1" spans="1:2">
      <c r="A66" s="51" t="s">
        <v>729</v>
      </c>
      <c r="B66" s="47">
        <v>0</v>
      </c>
    </row>
    <row r="67" s="1" customFormat="1" ht="17" customHeight="1" spans="1:2">
      <c r="A67" s="51" t="s">
        <v>730</v>
      </c>
      <c r="B67" s="47">
        <v>455</v>
      </c>
    </row>
    <row r="68" s="1" customFormat="1" ht="17" customHeight="1" spans="1:2">
      <c r="A68" s="51" t="s">
        <v>731</v>
      </c>
      <c r="B68" s="47">
        <v>0</v>
      </c>
    </row>
    <row r="69" s="1" customFormat="1" ht="17" customHeight="1" spans="1:2">
      <c r="A69" s="51" t="s">
        <v>698</v>
      </c>
      <c r="B69" s="47">
        <v>0</v>
      </c>
    </row>
    <row r="70" s="1" customFormat="1" ht="17" customHeight="1" spans="1:2">
      <c r="A70" s="51" t="s">
        <v>732</v>
      </c>
      <c r="B70" s="47">
        <v>10887</v>
      </c>
    </row>
    <row r="71" s="1" customFormat="1" ht="17" customHeight="1" spans="1:2">
      <c r="A71" s="96" t="s">
        <v>733</v>
      </c>
      <c r="B71" s="47">
        <f>SUM(B72:B78)</f>
        <v>0</v>
      </c>
    </row>
    <row r="72" s="1" customFormat="1" ht="17" customHeight="1" spans="1:2">
      <c r="A72" s="51" t="s">
        <v>689</v>
      </c>
      <c r="B72" s="47">
        <v>0</v>
      </c>
    </row>
    <row r="73" s="1" customFormat="1" ht="17" customHeight="1" spans="1:2">
      <c r="A73" s="51" t="s">
        <v>690</v>
      </c>
      <c r="B73" s="47">
        <v>0</v>
      </c>
    </row>
    <row r="74" s="1" customFormat="1" ht="17" customHeight="1" spans="1:2">
      <c r="A74" s="51" t="s">
        <v>691</v>
      </c>
      <c r="B74" s="47">
        <v>0</v>
      </c>
    </row>
    <row r="75" s="1" customFormat="1" ht="17" customHeight="1" spans="1:2">
      <c r="A75" s="51" t="s">
        <v>730</v>
      </c>
      <c r="B75" s="47">
        <v>0</v>
      </c>
    </row>
    <row r="76" s="1" customFormat="1" ht="17" customHeight="1" spans="1:2">
      <c r="A76" s="51" t="s">
        <v>734</v>
      </c>
      <c r="B76" s="47">
        <v>0</v>
      </c>
    </row>
    <row r="77" s="1" customFormat="1" ht="17" customHeight="1" spans="1:2">
      <c r="A77" s="51" t="s">
        <v>698</v>
      </c>
      <c r="B77" s="47">
        <v>0</v>
      </c>
    </row>
    <row r="78" s="1" customFormat="1" ht="17" customHeight="1" spans="1:2">
      <c r="A78" s="51" t="s">
        <v>735</v>
      </c>
      <c r="B78" s="47">
        <v>0</v>
      </c>
    </row>
    <row r="79" s="1" customFormat="1" ht="17" customHeight="1" spans="1:2">
      <c r="A79" s="96" t="s">
        <v>736</v>
      </c>
      <c r="B79" s="47">
        <f>SUM(B80:B87)</f>
        <v>1263</v>
      </c>
    </row>
    <row r="80" s="1" customFormat="1" ht="17" customHeight="1" spans="1:2">
      <c r="A80" s="51" t="s">
        <v>689</v>
      </c>
      <c r="B80" s="47">
        <v>639</v>
      </c>
    </row>
    <row r="81" s="1" customFormat="1" ht="17" customHeight="1" spans="1:2">
      <c r="A81" s="51" t="s">
        <v>690</v>
      </c>
      <c r="B81" s="47">
        <v>205</v>
      </c>
    </row>
    <row r="82" s="1" customFormat="1" ht="17" customHeight="1" spans="1:2">
      <c r="A82" s="51" t="s">
        <v>691</v>
      </c>
      <c r="B82" s="47">
        <v>0</v>
      </c>
    </row>
    <row r="83" s="1" customFormat="1" ht="17" customHeight="1" spans="1:2">
      <c r="A83" s="51" t="s">
        <v>737</v>
      </c>
      <c r="B83" s="47">
        <v>411</v>
      </c>
    </row>
    <row r="84" s="1" customFormat="1" ht="17" customHeight="1" spans="1:2">
      <c r="A84" s="51" t="s">
        <v>738</v>
      </c>
      <c r="B84" s="47">
        <v>8</v>
      </c>
    </row>
    <row r="85" s="1" customFormat="1" ht="17" customHeight="1" spans="1:2">
      <c r="A85" s="51" t="s">
        <v>730</v>
      </c>
      <c r="B85" s="47">
        <v>0</v>
      </c>
    </row>
    <row r="86" s="1" customFormat="1" ht="17" customHeight="1" spans="1:2">
      <c r="A86" s="51" t="s">
        <v>698</v>
      </c>
      <c r="B86" s="47">
        <v>0</v>
      </c>
    </row>
    <row r="87" s="1" customFormat="1" ht="17" customHeight="1" spans="1:2">
      <c r="A87" s="51" t="s">
        <v>739</v>
      </c>
      <c r="B87" s="47">
        <v>0</v>
      </c>
    </row>
    <row r="88" s="1" customFormat="1" ht="17" customHeight="1" spans="1:2">
      <c r="A88" s="96" t="s">
        <v>740</v>
      </c>
      <c r="B88" s="47">
        <f>SUM(B89:B100)</f>
        <v>0</v>
      </c>
    </row>
    <row r="89" s="1" customFormat="1" ht="17" customHeight="1" spans="1:2">
      <c r="A89" s="51" t="s">
        <v>689</v>
      </c>
      <c r="B89" s="47">
        <v>0</v>
      </c>
    </row>
    <row r="90" s="1" customFormat="1" ht="17" customHeight="1" spans="1:2">
      <c r="A90" s="51" t="s">
        <v>690</v>
      </c>
      <c r="B90" s="47">
        <v>0</v>
      </c>
    </row>
    <row r="91" s="1" customFormat="1" ht="17" customHeight="1" spans="1:2">
      <c r="A91" s="51" t="s">
        <v>691</v>
      </c>
      <c r="B91" s="47">
        <v>0</v>
      </c>
    </row>
    <row r="92" s="1" customFormat="1" ht="17" customHeight="1" spans="1:2">
      <c r="A92" s="51" t="s">
        <v>741</v>
      </c>
      <c r="B92" s="47">
        <v>0</v>
      </c>
    </row>
    <row r="93" s="1" customFormat="1" ht="17" customHeight="1" spans="1:2">
      <c r="A93" s="51" t="s">
        <v>742</v>
      </c>
      <c r="B93" s="47">
        <v>0</v>
      </c>
    </row>
    <row r="94" s="1" customFormat="1" ht="17" customHeight="1" spans="1:2">
      <c r="A94" s="51" t="s">
        <v>730</v>
      </c>
      <c r="B94" s="47">
        <v>0</v>
      </c>
    </row>
    <row r="95" s="1" customFormat="1" ht="17" customHeight="1" spans="1:2">
      <c r="A95" s="51" t="s">
        <v>743</v>
      </c>
      <c r="B95" s="47">
        <v>0</v>
      </c>
    </row>
    <row r="96" s="1" customFormat="1" ht="17" customHeight="1" spans="1:2">
      <c r="A96" s="51" t="s">
        <v>744</v>
      </c>
      <c r="B96" s="47">
        <v>0</v>
      </c>
    </row>
    <row r="97" s="1" customFormat="1" ht="17" customHeight="1" spans="1:2">
      <c r="A97" s="51" t="s">
        <v>745</v>
      </c>
      <c r="B97" s="47">
        <v>0</v>
      </c>
    </row>
    <row r="98" s="1" customFormat="1" ht="17" customHeight="1" spans="1:2">
      <c r="A98" s="51" t="s">
        <v>746</v>
      </c>
      <c r="B98" s="47">
        <v>0</v>
      </c>
    </row>
    <row r="99" s="1" customFormat="1" ht="17" customHeight="1" spans="1:2">
      <c r="A99" s="51" t="s">
        <v>698</v>
      </c>
      <c r="B99" s="47">
        <v>0</v>
      </c>
    </row>
    <row r="100" s="1" customFormat="1" ht="17" customHeight="1" spans="1:2">
      <c r="A100" s="51" t="s">
        <v>747</v>
      </c>
      <c r="B100" s="47">
        <v>0</v>
      </c>
    </row>
    <row r="101" s="1" customFormat="1" ht="17" customHeight="1" spans="1:2">
      <c r="A101" s="96" t="s">
        <v>748</v>
      </c>
      <c r="B101" s="47">
        <f>SUM(B102:B109)</f>
        <v>2596</v>
      </c>
    </row>
    <row r="102" s="1" customFormat="1" ht="17" customHeight="1" spans="1:2">
      <c r="A102" s="51" t="s">
        <v>689</v>
      </c>
      <c r="B102" s="47">
        <v>1442</v>
      </c>
    </row>
    <row r="103" s="1" customFormat="1" ht="17" customHeight="1" spans="1:2">
      <c r="A103" s="51" t="s">
        <v>690</v>
      </c>
      <c r="B103" s="47">
        <v>920</v>
      </c>
    </row>
    <row r="104" s="1" customFormat="1" ht="17" customHeight="1" spans="1:2">
      <c r="A104" s="51" t="s">
        <v>691</v>
      </c>
      <c r="B104" s="47">
        <v>0</v>
      </c>
    </row>
    <row r="105" s="1" customFormat="1" ht="17" customHeight="1" spans="1:2">
      <c r="A105" s="51" t="s">
        <v>749</v>
      </c>
      <c r="B105" s="47">
        <v>0</v>
      </c>
    </row>
    <row r="106" s="1" customFormat="1" ht="17" customHeight="1" spans="1:2">
      <c r="A106" s="51" t="s">
        <v>750</v>
      </c>
      <c r="B106" s="47">
        <v>92</v>
      </c>
    </row>
    <row r="107" s="1" customFormat="1" ht="17" customHeight="1" spans="1:2">
      <c r="A107" s="51" t="s">
        <v>751</v>
      </c>
      <c r="B107" s="47">
        <v>142</v>
      </c>
    </row>
    <row r="108" s="1" customFormat="1" ht="17" customHeight="1" spans="1:2">
      <c r="A108" s="51" t="s">
        <v>698</v>
      </c>
      <c r="B108" s="47">
        <v>0</v>
      </c>
    </row>
    <row r="109" s="1" customFormat="1" ht="17" customHeight="1" spans="1:2">
      <c r="A109" s="51" t="s">
        <v>752</v>
      </c>
      <c r="B109" s="47">
        <v>0</v>
      </c>
    </row>
    <row r="110" s="1" customFormat="1" ht="17" customHeight="1" spans="1:2">
      <c r="A110" s="96" t="s">
        <v>753</v>
      </c>
      <c r="B110" s="47">
        <f>SUM(B111:B120)</f>
        <v>2994</v>
      </c>
    </row>
    <row r="111" s="1" customFormat="1" ht="17" customHeight="1" spans="1:2">
      <c r="A111" s="51" t="s">
        <v>689</v>
      </c>
      <c r="B111" s="47">
        <v>632</v>
      </c>
    </row>
    <row r="112" s="1" customFormat="1" ht="17" customHeight="1" spans="1:2">
      <c r="A112" s="51" t="s">
        <v>690</v>
      </c>
      <c r="B112" s="47">
        <v>985</v>
      </c>
    </row>
    <row r="113" s="1" customFormat="1" ht="17" customHeight="1" spans="1:2">
      <c r="A113" s="51" t="s">
        <v>691</v>
      </c>
      <c r="B113" s="47">
        <v>0</v>
      </c>
    </row>
    <row r="114" s="1" customFormat="1" ht="17" customHeight="1" spans="1:2">
      <c r="A114" s="51" t="s">
        <v>754</v>
      </c>
      <c r="B114" s="47">
        <v>0</v>
      </c>
    </row>
    <row r="115" s="1" customFormat="1" ht="17" customHeight="1" spans="1:2">
      <c r="A115" s="51" t="s">
        <v>755</v>
      </c>
      <c r="B115" s="47">
        <v>0</v>
      </c>
    </row>
    <row r="116" s="1" customFormat="1" ht="17" customHeight="1" spans="1:2">
      <c r="A116" s="51" t="s">
        <v>756</v>
      </c>
      <c r="B116" s="47">
        <v>0</v>
      </c>
    </row>
    <row r="117" s="1" customFormat="1" ht="17" customHeight="1" spans="1:2">
      <c r="A117" s="51" t="s">
        <v>757</v>
      </c>
      <c r="B117" s="47">
        <v>0</v>
      </c>
    </row>
    <row r="118" s="1" customFormat="1" ht="17" customHeight="1" spans="1:2">
      <c r="A118" s="51" t="s">
        <v>758</v>
      </c>
      <c r="B118" s="47">
        <v>1182</v>
      </c>
    </row>
    <row r="119" s="1" customFormat="1" ht="17" customHeight="1" spans="1:2">
      <c r="A119" s="51" t="s">
        <v>698</v>
      </c>
      <c r="B119" s="47">
        <v>169</v>
      </c>
    </row>
    <row r="120" s="1" customFormat="1" ht="17" customHeight="1" spans="1:2">
      <c r="A120" s="51" t="s">
        <v>759</v>
      </c>
      <c r="B120" s="47">
        <v>26</v>
      </c>
    </row>
    <row r="121" s="1" customFormat="1" ht="17" customHeight="1" spans="1:2">
      <c r="A121" s="96" t="s">
        <v>760</v>
      </c>
      <c r="B121" s="47">
        <f>SUM(B122:B132)</f>
        <v>232</v>
      </c>
    </row>
    <row r="122" s="1" customFormat="1" ht="17" customHeight="1" spans="1:2">
      <c r="A122" s="51" t="s">
        <v>689</v>
      </c>
      <c r="B122" s="47">
        <v>29</v>
      </c>
    </row>
    <row r="123" s="1" customFormat="1" ht="17" customHeight="1" spans="1:2">
      <c r="A123" s="51" t="s">
        <v>690</v>
      </c>
      <c r="B123" s="47">
        <v>6</v>
      </c>
    </row>
    <row r="124" s="1" customFormat="1" ht="17" customHeight="1" spans="1:2">
      <c r="A124" s="51" t="s">
        <v>691</v>
      </c>
      <c r="B124" s="47">
        <v>0</v>
      </c>
    </row>
    <row r="125" s="1" customFormat="1" ht="17" customHeight="1" spans="1:2">
      <c r="A125" s="51" t="s">
        <v>761</v>
      </c>
      <c r="B125" s="47">
        <v>0</v>
      </c>
    </row>
    <row r="126" s="1" customFormat="1" ht="17" customHeight="1" spans="1:2">
      <c r="A126" s="51" t="s">
        <v>762</v>
      </c>
      <c r="B126" s="47">
        <v>10</v>
      </c>
    </row>
    <row r="127" s="1" customFormat="1" ht="17" customHeight="1" spans="1:2">
      <c r="A127" s="51" t="s">
        <v>763</v>
      </c>
      <c r="B127" s="47">
        <v>0</v>
      </c>
    </row>
    <row r="128" s="1" customFormat="1" ht="17" customHeight="1" spans="1:2">
      <c r="A128" s="51" t="s">
        <v>764</v>
      </c>
      <c r="B128" s="47">
        <v>17</v>
      </c>
    </row>
    <row r="129" s="1" customFormat="1" ht="17" customHeight="1" spans="1:2">
      <c r="A129" s="51" t="s">
        <v>765</v>
      </c>
      <c r="B129" s="47">
        <v>1</v>
      </c>
    </row>
    <row r="130" s="1" customFormat="1" ht="17" customHeight="1" spans="1:2">
      <c r="A130" s="51" t="s">
        <v>766</v>
      </c>
      <c r="B130" s="47">
        <v>0</v>
      </c>
    </row>
    <row r="131" s="1" customFormat="1" ht="17" customHeight="1" spans="1:2">
      <c r="A131" s="51" t="s">
        <v>698</v>
      </c>
      <c r="B131" s="47">
        <v>0</v>
      </c>
    </row>
    <row r="132" s="1" customFormat="1" ht="17" customHeight="1" spans="1:2">
      <c r="A132" s="51" t="s">
        <v>767</v>
      </c>
      <c r="B132" s="47">
        <v>169</v>
      </c>
    </row>
    <row r="133" s="1" customFormat="1" ht="17" customHeight="1" spans="1:2">
      <c r="A133" s="96" t="s">
        <v>768</v>
      </c>
      <c r="B133" s="47">
        <f>SUM(B134:B139)</f>
        <v>7</v>
      </c>
    </row>
    <row r="134" s="1" customFormat="1" ht="17" customHeight="1" spans="1:2">
      <c r="A134" s="51" t="s">
        <v>689</v>
      </c>
      <c r="B134" s="47">
        <v>0</v>
      </c>
    </row>
    <row r="135" s="1" customFormat="1" ht="17" customHeight="1" spans="1:2">
      <c r="A135" s="51" t="s">
        <v>690</v>
      </c>
      <c r="B135" s="47">
        <v>0</v>
      </c>
    </row>
    <row r="136" s="1" customFormat="1" ht="17" customHeight="1" spans="1:2">
      <c r="A136" s="51" t="s">
        <v>691</v>
      </c>
      <c r="B136" s="47">
        <v>0</v>
      </c>
    </row>
    <row r="137" s="1" customFormat="1" ht="17" customHeight="1" spans="1:2">
      <c r="A137" s="51" t="s">
        <v>769</v>
      </c>
      <c r="B137" s="47">
        <v>7</v>
      </c>
    </row>
    <row r="138" s="1" customFormat="1" ht="17" customHeight="1" spans="1:2">
      <c r="A138" s="51" t="s">
        <v>698</v>
      </c>
      <c r="B138" s="47">
        <v>0</v>
      </c>
    </row>
    <row r="139" s="1" customFormat="1" ht="17" customHeight="1" spans="1:2">
      <c r="A139" s="51" t="s">
        <v>770</v>
      </c>
      <c r="B139" s="47">
        <v>0</v>
      </c>
    </row>
    <row r="140" s="1" customFormat="1" ht="17" customHeight="1" spans="1:2">
      <c r="A140" s="96" t="s">
        <v>771</v>
      </c>
      <c r="B140" s="47">
        <f>SUM(B141:B147)</f>
        <v>0</v>
      </c>
    </row>
    <row r="141" s="1" customFormat="1" ht="17" customHeight="1" spans="1:2">
      <c r="A141" s="51" t="s">
        <v>689</v>
      </c>
      <c r="B141" s="47">
        <v>0</v>
      </c>
    </row>
    <row r="142" s="1" customFormat="1" ht="17" customHeight="1" spans="1:2">
      <c r="A142" s="51" t="s">
        <v>690</v>
      </c>
      <c r="B142" s="47">
        <v>0</v>
      </c>
    </row>
    <row r="143" s="1" customFormat="1" ht="17" customHeight="1" spans="1:2">
      <c r="A143" s="51" t="s">
        <v>691</v>
      </c>
      <c r="B143" s="47">
        <v>0</v>
      </c>
    </row>
    <row r="144" s="1" customFormat="1" ht="17" customHeight="1" spans="1:2">
      <c r="A144" s="51" t="s">
        <v>772</v>
      </c>
      <c r="B144" s="47">
        <v>0</v>
      </c>
    </row>
    <row r="145" s="1" customFormat="1" ht="17" customHeight="1" spans="1:2">
      <c r="A145" s="51" t="s">
        <v>773</v>
      </c>
      <c r="B145" s="47">
        <v>0</v>
      </c>
    </row>
    <row r="146" s="1" customFormat="1" ht="17" customHeight="1" spans="1:2">
      <c r="A146" s="51" t="s">
        <v>698</v>
      </c>
      <c r="B146" s="47">
        <v>0</v>
      </c>
    </row>
    <row r="147" s="1" customFormat="1" ht="17" customHeight="1" spans="1:2">
      <c r="A147" s="51" t="s">
        <v>774</v>
      </c>
      <c r="B147" s="47">
        <v>0</v>
      </c>
    </row>
    <row r="148" s="1" customFormat="1" ht="17" customHeight="1" spans="1:2">
      <c r="A148" s="96" t="s">
        <v>775</v>
      </c>
      <c r="B148" s="47">
        <f>SUM(B149:B153)</f>
        <v>579</v>
      </c>
    </row>
    <row r="149" s="1" customFormat="1" ht="17" customHeight="1" spans="1:2">
      <c r="A149" s="51" t="s">
        <v>689</v>
      </c>
      <c r="B149" s="47">
        <v>321</v>
      </c>
    </row>
    <row r="150" s="1" customFormat="1" ht="17" customHeight="1" spans="1:2">
      <c r="A150" s="51" t="s">
        <v>690</v>
      </c>
      <c r="B150" s="47">
        <v>253</v>
      </c>
    </row>
    <row r="151" s="1" customFormat="1" ht="17" customHeight="1" spans="1:2">
      <c r="A151" s="51" t="s">
        <v>691</v>
      </c>
      <c r="B151" s="47">
        <v>0</v>
      </c>
    </row>
    <row r="152" s="1" customFormat="1" ht="17" customHeight="1" spans="1:2">
      <c r="A152" s="51" t="s">
        <v>776</v>
      </c>
      <c r="B152" s="47">
        <v>5</v>
      </c>
    </row>
    <row r="153" s="1" customFormat="1" ht="17" customHeight="1" spans="1:2">
      <c r="A153" s="51" t="s">
        <v>777</v>
      </c>
      <c r="B153" s="47">
        <v>0</v>
      </c>
    </row>
    <row r="154" s="1" customFormat="1" ht="17" customHeight="1" spans="1:2">
      <c r="A154" s="96" t="s">
        <v>778</v>
      </c>
      <c r="B154" s="47">
        <f>SUM(B155:B160)</f>
        <v>331</v>
      </c>
    </row>
    <row r="155" s="1" customFormat="1" ht="17" customHeight="1" spans="1:2">
      <c r="A155" s="51" t="s">
        <v>689</v>
      </c>
      <c r="B155" s="47">
        <v>114</v>
      </c>
    </row>
    <row r="156" s="1" customFormat="1" ht="17" customHeight="1" spans="1:2">
      <c r="A156" s="51" t="s">
        <v>690</v>
      </c>
      <c r="B156" s="47">
        <v>216</v>
      </c>
    </row>
    <row r="157" s="1" customFormat="1" ht="17" customHeight="1" spans="1:2">
      <c r="A157" s="51" t="s">
        <v>691</v>
      </c>
      <c r="B157" s="47">
        <v>0</v>
      </c>
    </row>
    <row r="158" s="1" customFormat="1" ht="17" customHeight="1" spans="1:2">
      <c r="A158" s="51" t="s">
        <v>703</v>
      </c>
      <c r="B158" s="47">
        <v>0</v>
      </c>
    </row>
    <row r="159" s="1" customFormat="1" ht="17" customHeight="1" spans="1:2">
      <c r="A159" s="51" t="s">
        <v>698</v>
      </c>
      <c r="B159" s="47">
        <v>0</v>
      </c>
    </row>
    <row r="160" s="1" customFormat="1" ht="17" customHeight="1" spans="1:2">
      <c r="A160" s="51" t="s">
        <v>779</v>
      </c>
      <c r="B160" s="47">
        <v>1</v>
      </c>
    </row>
    <row r="161" s="1" customFormat="1" ht="17" customHeight="1" spans="1:2">
      <c r="A161" s="96" t="s">
        <v>780</v>
      </c>
      <c r="B161" s="47">
        <f>SUM(B162:B167)</f>
        <v>1252</v>
      </c>
    </row>
    <row r="162" s="1" customFormat="1" ht="17" customHeight="1" spans="1:2">
      <c r="A162" s="51" t="s">
        <v>689</v>
      </c>
      <c r="B162" s="47">
        <v>552</v>
      </c>
    </row>
    <row r="163" s="1" customFormat="1" ht="17" customHeight="1" spans="1:2">
      <c r="A163" s="51" t="s">
        <v>690</v>
      </c>
      <c r="B163" s="47">
        <v>524</v>
      </c>
    </row>
    <row r="164" s="1" customFormat="1" ht="17" customHeight="1" spans="1:2">
      <c r="A164" s="51" t="s">
        <v>691</v>
      </c>
      <c r="B164" s="47">
        <v>0</v>
      </c>
    </row>
    <row r="165" s="1" customFormat="1" ht="17" customHeight="1" spans="1:2">
      <c r="A165" s="51" t="s">
        <v>781</v>
      </c>
      <c r="B165" s="47">
        <v>161</v>
      </c>
    </row>
    <row r="166" s="1" customFormat="1" ht="17" customHeight="1" spans="1:2">
      <c r="A166" s="51" t="s">
        <v>698</v>
      </c>
      <c r="B166" s="47">
        <v>0</v>
      </c>
    </row>
    <row r="167" s="1" customFormat="1" ht="17" customHeight="1" spans="1:2">
      <c r="A167" s="51" t="s">
        <v>782</v>
      </c>
      <c r="B167" s="47">
        <v>15</v>
      </c>
    </row>
    <row r="168" s="1" customFormat="1" ht="17" customHeight="1" spans="1:2">
      <c r="A168" s="96" t="s">
        <v>783</v>
      </c>
      <c r="B168" s="47">
        <f>SUM(B169:B174)</f>
        <v>1899</v>
      </c>
    </row>
    <row r="169" s="1" customFormat="1" ht="17" customHeight="1" spans="1:2">
      <c r="A169" s="51" t="s">
        <v>689</v>
      </c>
      <c r="B169" s="47">
        <v>1170</v>
      </c>
    </row>
    <row r="170" s="1" customFormat="1" ht="17" customHeight="1" spans="1:2">
      <c r="A170" s="51" t="s">
        <v>690</v>
      </c>
      <c r="B170" s="47">
        <v>398</v>
      </c>
    </row>
    <row r="171" s="1" customFormat="1" ht="17" customHeight="1" spans="1:2">
      <c r="A171" s="51" t="s">
        <v>691</v>
      </c>
      <c r="B171" s="47">
        <v>74</v>
      </c>
    </row>
    <row r="172" s="1" customFormat="1" ht="17" customHeight="1" spans="1:2">
      <c r="A172" s="51" t="s">
        <v>784</v>
      </c>
      <c r="B172" s="47">
        <v>151</v>
      </c>
    </row>
    <row r="173" s="1" customFormat="1" ht="17" customHeight="1" spans="1:2">
      <c r="A173" s="51" t="s">
        <v>698</v>
      </c>
      <c r="B173" s="47">
        <v>0</v>
      </c>
    </row>
    <row r="174" s="1" customFormat="1" ht="17" customHeight="1" spans="1:2">
      <c r="A174" s="51" t="s">
        <v>785</v>
      </c>
      <c r="B174" s="47">
        <v>106</v>
      </c>
    </row>
    <row r="175" s="1" customFormat="1" ht="17" customHeight="1" spans="1:2">
      <c r="A175" s="96" t="s">
        <v>786</v>
      </c>
      <c r="B175" s="47">
        <f>SUM(B176:B181)</f>
        <v>3912</v>
      </c>
    </row>
    <row r="176" s="1" customFormat="1" ht="17" customHeight="1" spans="1:2">
      <c r="A176" s="51" t="s">
        <v>689</v>
      </c>
      <c r="B176" s="47">
        <v>1324</v>
      </c>
    </row>
    <row r="177" s="1" customFormat="1" ht="17" customHeight="1" spans="1:2">
      <c r="A177" s="51" t="s">
        <v>690</v>
      </c>
      <c r="B177" s="47">
        <v>2528</v>
      </c>
    </row>
    <row r="178" s="1" customFormat="1" ht="17" customHeight="1" spans="1:2">
      <c r="A178" s="51" t="s">
        <v>691</v>
      </c>
      <c r="B178" s="47">
        <v>0</v>
      </c>
    </row>
    <row r="179" s="1" customFormat="1" ht="17" customHeight="1" spans="1:2">
      <c r="A179" s="51" t="s">
        <v>787</v>
      </c>
      <c r="B179" s="47">
        <v>0</v>
      </c>
    </row>
    <row r="180" s="1" customFormat="1" ht="17.25" customHeight="1" spans="1:2">
      <c r="A180" s="51" t="s">
        <v>698</v>
      </c>
      <c r="B180" s="47">
        <v>0</v>
      </c>
    </row>
    <row r="181" s="1" customFormat="1" ht="17.25" customHeight="1" spans="1:2">
      <c r="A181" s="51" t="s">
        <v>788</v>
      </c>
      <c r="B181" s="47">
        <v>60</v>
      </c>
    </row>
    <row r="182" s="1" customFormat="1" ht="17.25" customHeight="1" spans="1:2">
      <c r="A182" s="96" t="s">
        <v>789</v>
      </c>
      <c r="B182" s="47">
        <f>SUM(B183:B188)</f>
        <v>4574</v>
      </c>
    </row>
    <row r="183" s="1" customFormat="1" ht="17" customHeight="1" spans="1:2">
      <c r="A183" s="51" t="s">
        <v>689</v>
      </c>
      <c r="B183" s="47">
        <v>568</v>
      </c>
    </row>
    <row r="184" s="1" customFormat="1" ht="17" customHeight="1" spans="1:2">
      <c r="A184" s="51" t="s">
        <v>690</v>
      </c>
      <c r="B184" s="47">
        <v>3342</v>
      </c>
    </row>
    <row r="185" s="1" customFormat="1" ht="17" customHeight="1" spans="1:2">
      <c r="A185" s="51" t="s">
        <v>691</v>
      </c>
      <c r="B185" s="47">
        <v>0</v>
      </c>
    </row>
    <row r="186" s="1" customFormat="1" ht="17" customHeight="1" spans="1:2">
      <c r="A186" s="51" t="s">
        <v>790</v>
      </c>
      <c r="B186" s="47">
        <v>0</v>
      </c>
    </row>
    <row r="187" s="1" customFormat="1" ht="17" customHeight="1" spans="1:2">
      <c r="A187" s="51" t="s">
        <v>698</v>
      </c>
      <c r="B187" s="47">
        <v>0</v>
      </c>
    </row>
    <row r="188" s="1" customFormat="1" ht="17" customHeight="1" spans="1:2">
      <c r="A188" s="51" t="s">
        <v>791</v>
      </c>
      <c r="B188" s="47">
        <v>664</v>
      </c>
    </row>
    <row r="189" s="1" customFormat="1" ht="17" customHeight="1" spans="1:2">
      <c r="A189" s="96" t="s">
        <v>792</v>
      </c>
      <c r="B189" s="47">
        <f>SUM(B190:B196)</f>
        <v>1027</v>
      </c>
    </row>
    <row r="190" s="1" customFormat="1" ht="17" customHeight="1" spans="1:2">
      <c r="A190" s="51" t="s">
        <v>689</v>
      </c>
      <c r="B190" s="47">
        <v>342</v>
      </c>
    </row>
    <row r="191" s="1" customFormat="1" ht="17" customHeight="1" spans="1:2">
      <c r="A191" s="51" t="s">
        <v>690</v>
      </c>
      <c r="B191" s="47">
        <v>438</v>
      </c>
    </row>
    <row r="192" s="1" customFormat="1" ht="17" customHeight="1" spans="1:2">
      <c r="A192" s="51" t="s">
        <v>691</v>
      </c>
      <c r="B192" s="47">
        <v>0</v>
      </c>
    </row>
    <row r="193" s="1" customFormat="1" ht="17" customHeight="1" spans="1:2">
      <c r="A193" s="51" t="s">
        <v>793</v>
      </c>
      <c r="B193" s="47">
        <v>211</v>
      </c>
    </row>
    <row r="194" s="1" customFormat="1" ht="17" customHeight="1" spans="1:2">
      <c r="A194" s="51" t="s">
        <v>794</v>
      </c>
      <c r="B194" s="47">
        <v>0</v>
      </c>
    </row>
    <row r="195" s="1" customFormat="1" ht="17" customHeight="1" spans="1:2">
      <c r="A195" s="51" t="s">
        <v>698</v>
      </c>
      <c r="B195" s="47">
        <v>0</v>
      </c>
    </row>
    <row r="196" s="1" customFormat="1" ht="17" customHeight="1" spans="1:2">
      <c r="A196" s="51" t="s">
        <v>795</v>
      </c>
      <c r="B196" s="47">
        <v>36</v>
      </c>
    </row>
    <row r="197" s="1" customFormat="1" ht="17" customHeight="1" spans="1:2">
      <c r="A197" s="96" t="s">
        <v>796</v>
      </c>
      <c r="B197" s="47">
        <f>SUM(B198:B202)</f>
        <v>0</v>
      </c>
    </row>
    <row r="198" s="1" customFormat="1" ht="17" customHeight="1" spans="1:2">
      <c r="A198" s="51" t="s">
        <v>689</v>
      </c>
      <c r="B198" s="47">
        <v>0</v>
      </c>
    </row>
    <row r="199" s="1" customFormat="1" ht="17" customHeight="1" spans="1:2">
      <c r="A199" s="51" t="s">
        <v>690</v>
      </c>
      <c r="B199" s="47">
        <v>0</v>
      </c>
    </row>
    <row r="200" s="1" customFormat="1" ht="17" customHeight="1" spans="1:2">
      <c r="A200" s="51" t="s">
        <v>691</v>
      </c>
      <c r="B200" s="47">
        <v>0</v>
      </c>
    </row>
    <row r="201" s="1" customFormat="1" ht="16.95" customHeight="1" spans="1:2">
      <c r="A201" s="51" t="s">
        <v>698</v>
      </c>
      <c r="B201" s="47">
        <v>0</v>
      </c>
    </row>
    <row r="202" s="1" customFormat="1" ht="17" customHeight="1" spans="1:2">
      <c r="A202" s="51" t="s">
        <v>797</v>
      </c>
      <c r="B202" s="47">
        <v>0</v>
      </c>
    </row>
    <row r="203" s="1" customFormat="1" ht="17" customHeight="1" spans="1:2">
      <c r="A203" s="96" t="s">
        <v>798</v>
      </c>
      <c r="B203" s="47">
        <f>SUM(B204:B208)</f>
        <v>1402</v>
      </c>
    </row>
    <row r="204" s="1" customFormat="1" ht="17" customHeight="1" spans="1:2">
      <c r="A204" s="51" t="s">
        <v>689</v>
      </c>
      <c r="B204" s="47">
        <v>574</v>
      </c>
    </row>
    <row r="205" s="1" customFormat="1" ht="17" customHeight="1" spans="1:2">
      <c r="A205" s="51" t="s">
        <v>690</v>
      </c>
      <c r="B205" s="47">
        <v>380</v>
      </c>
    </row>
    <row r="206" s="1" customFormat="1" ht="17" customHeight="1" spans="1:2">
      <c r="A206" s="51" t="s">
        <v>691</v>
      </c>
      <c r="B206" s="47">
        <v>0</v>
      </c>
    </row>
    <row r="207" s="1" customFormat="1" ht="17" customHeight="1" spans="1:2">
      <c r="A207" s="51" t="s">
        <v>698</v>
      </c>
      <c r="B207" s="47">
        <v>0</v>
      </c>
    </row>
    <row r="208" s="1" customFormat="1" ht="17" customHeight="1" spans="1:2">
      <c r="A208" s="51" t="s">
        <v>799</v>
      </c>
      <c r="B208" s="47">
        <v>448</v>
      </c>
    </row>
    <row r="209" s="1" customFormat="1" ht="17" customHeight="1" spans="1:2">
      <c r="A209" s="96" t="s">
        <v>800</v>
      </c>
      <c r="B209" s="47">
        <f>SUM(B210:B215)</f>
        <v>682</v>
      </c>
    </row>
    <row r="210" s="1" customFormat="1" ht="17" customHeight="1" spans="1:2">
      <c r="A210" s="51" t="s">
        <v>689</v>
      </c>
      <c r="B210" s="47">
        <v>338</v>
      </c>
    </row>
    <row r="211" s="1" customFormat="1" ht="17" customHeight="1" spans="1:2">
      <c r="A211" s="51" t="s">
        <v>690</v>
      </c>
      <c r="B211" s="47">
        <v>344</v>
      </c>
    </row>
    <row r="212" s="1" customFormat="1" ht="17" customHeight="1" spans="1:2">
      <c r="A212" s="51" t="s">
        <v>691</v>
      </c>
      <c r="B212" s="47">
        <v>0</v>
      </c>
    </row>
    <row r="213" s="1" customFormat="1" ht="17" customHeight="1" spans="1:2">
      <c r="A213" s="51" t="s">
        <v>801</v>
      </c>
      <c r="B213" s="47">
        <v>0</v>
      </c>
    </row>
    <row r="214" s="1" customFormat="1" ht="17" customHeight="1" spans="1:2">
      <c r="A214" s="51" t="s">
        <v>698</v>
      </c>
      <c r="B214" s="47">
        <v>0</v>
      </c>
    </row>
    <row r="215" s="1" customFormat="1" ht="17" customHeight="1" spans="1:2">
      <c r="A215" s="51" t="s">
        <v>802</v>
      </c>
      <c r="B215" s="47">
        <v>0</v>
      </c>
    </row>
    <row r="216" s="1" customFormat="1" ht="17" customHeight="1" spans="1:2">
      <c r="A216" s="96" t="s">
        <v>803</v>
      </c>
      <c r="B216" s="47">
        <f>SUM(B217:B230)</f>
        <v>5571</v>
      </c>
    </row>
    <row r="217" s="1" customFormat="1" ht="17" customHeight="1" spans="1:2">
      <c r="A217" s="51" t="s">
        <v>689</v>
      </c>
      <c r="B217" s="47">
        <v>3408</v>
      </c>
    </row>
    <row r="218" s="1" customFormat="1" ht="17" customHeight="1" spans="1:2">
      <c r="A218" s="51" t="s">
        <v>690</v>
      </c>
      <c r="B218" s="47">
        <v>623</v>
      </c>
    </row>
    <row r="219" s="1" customFormat="1" ht="17" customHeight="1" spans="1:2">
      <c r="A219" s="51" t="s">
        <v>691</v>
      </c>
      <c r="B219" s="47">
        <v>0</v>
      </c>
    </row>
    <row r="220" s="1" customFormat="1" ht="17" customHeight="1" spans="1:2">
      <c r="A220" s="51" t="s">
        <v>804</v>
      </c>
      <c r="B220" s="47">
        <v>0</v>
      </c>
    </row>
    <row r="221" s="1" customFormat="1" ht="17" customHeight="1" spans="1:2">
      <c r="A221" s="51" t="s">
        <v>805</v>
      </c>
      <c r="B221" s="47">
        <v>996</v>
      </c>
    </row>
    <row r="222" s="1" customFormat="1" ht="17" customHeight="1" spans="1:2">
      <c r="A222" s="51" t="s">
        <v>730</v>
      </c>
      <c r="B222" s="47">
        <v>0</v>
      </c>
    </row>
    <row r="223" s="1" customFormat="1" ht="17" customHeight="1" spans="1:2">
      <c r="A223" s="51" t="s">
        <v>806</v>
      </c>
      <c r="B223" s="47">
        <v>25</v>
      </c>
    </row>
    <row r="224" s="1" customFormat="1" ht="17" customHeight="1" spans="1:2">
      <c r="A224" s="51" t="s">
        <v>807</v>
      </c>
      <c r="B224" s="47">
        <v>6</v>
      </c>
    </row>
    <row r="225" s="1" customFormat="1" ht="17" customHeight="1" spans="1:2">
      <c r="A225" s="51" t="s">
        <v>808</v>
      </c>
      <c r="B225" s="47">
        <v>0</v>
      </c>
    </row>
    <row r="226" s="1" customFormat="1" ht="17" customHeight="1" spans="1:2">
      <c r="A226" s="51" t="s">
        <v>809</v>
      </c>
      <c r="B226" s="47">
        <v>0</v>
      </c>
    </row>
    <row r="227" s="1" customFormat="1" ht="17" customHeight="1" spans="1:2">
      <c r="A227" s="51" t="s">
        <v>810</v>
      </c>
      <c r="B227" s="47">
        <v>0</v>
      </c>
    </row>
    <row r="228" s="1" customFormat="1" ht="16.95" customHeight="1" spans="1:2">
      <c r="A228" s="51" t="s">
        <v>811</v>
      </c>
      <c r="B228" s="47">
        <v>474</v>
      </c>
    </row>
    <row r="229" s="1" customFormat="1" ht="17" customHeight="1" spans="1:2">
      <c r="A229" s="51" t="s">
        <v>698</v>
      </c>
      <c r="B229" s="47">
        <v>0</v>
      </c>
    </row>
    <row r="230" s="1" customFormat="1" ht="17" customHeight="1" spans="1:2">
      <c r="A230" s="51" t="s">
        <v>812</v>
      </c>
      <c r="B230" s="47">
        <v>39</v>
      </c>
    </row>
    <row r="231" s="1" customFormat="1" ht="17" customHeight="1" spans="1:2">
      <c r="A231" s="96" t="s">
        <v>813</v>
      </c>
      <c r="B231" s="47">
        <f>SUM(B232:B233)</f>
        <v>80</v>
      </c>
    </row>
    <row r="232" s="1" customFormat="1" ht="17" customHeight="1" spans="1:2">
      <c r="A232" s="51" t="s">
        <v>814</v>
      </c>
      <c r="B232" s="47">
        <v>0</v>
      </c>
    </row>
    <row r="233" s="1" customFormat="1" ht="17" customHeight="1" spans="1:2">
      <c r="A233" s="51" t="s">
        <v>815</v>
      </c>
      <c r="B233" s="47">
        <v>80</v>
      </c>
    </row>
    <row r="234" s="1" customFormat="1" ht="17" customHeight="1" spans="1:2">
      <c r="A234" s="96" t="s">
        <v>816</v>
      </c>
      <c r="B234" s="47">
        <f>SUM(B235,B242,B245,B248,B254,B259,B261,B266,B272)</f>
        <v>0</v>
      </c>
    </row>
    <row r="235" s="1" customFormat="1" ht="17" customHeight="1" spans="1:2">
      <c r="A235" s="96" t="s">
        <v>817</v>
      </c>
      <c r="B235" s="47">
        <f>SUM(B236:B241)</f>
        <v>0</v>
      </c>
    </row>
    <row r="236" s="1" customFormat="1" ht="17" customHeight="1" spans="1:2">
      <c r="A236" s="51" t="s">
        <v>689</v>
      </c>
      <c r="B236" s="47">
        <v>0</v>
      </c>
    </row>
    <row r="237" s="1" customFormat="1" ht="17" customHeight="1" spans="1:2">
      <c r="A237" s="51" t="s">
        <v>690</v>
      </c>
      <c r="B237" s="47">
        <v>0</v>
      </c>
    </row>
    <row r="238" s="1" customFormat="1" ht="17" customHeight="1" spans="1:2">
      <c r="A238" s="51" t="s">
        <v>691</v>
      </c>
      <c r="B238" s="47">
        <v>0</v>
      </c>
    </row>
    <row r="239" s="1" customFormat="1" ht="17" customHeight="1" spans="1:2">
      <c r="A239" s="51" t="s">
        <v>784</v>
      </c>
      <c r="B239" s="47">
        <v>0</v>
      </c>
    </row>
    <row r="240" s="1" customFormat="1" ht="17" customHeight="1" spans="1:2">
      <c r="A240" s="51" t="s">
        <v>698</v>
      </c>
      <c r="B240" s="47">
        <v>0</v>
      </c>
    </row>
    <row r="241" s="1" customFormat="1" ht="17" customHeight="1" spans="1:2">
      <c r="A241" s="51" t="s">
        <v>818</v>
      </c>
      <c r="B241" s="47">
        <v>0</v>
      </c>
    </row>
    <row r="242" s="1" customFormat="1" ht="16.95" customHeight="1" spans="1:2">
      <c r="A242" s="96" t="s">
        <v>819</v>
      </c>
      <c r="B242" s="47">
        <f>SUM(B243:B244)</f>
        <v>0</v>
      </c>
    </row>
    <row r="243" s="1" customFormat="1" ht="16.95" customHeight="1" spans="1:2">
      <c r="A243" s="51" t="s">
        <v>820</v>
      </c>
      <c r="B243" s="47">
        <v>0</v>
      </c>
    </row>
    <row r="244" s="1" customFormat="1" ht="17" customHeight="1" spans="1:2">
      <c r="A244" s="51" t="s">
        <v>821</v>
      </c>
      <c r="B244" s="47">
        <v>0</v>
      </c>
    </row>
    <row r="245" s="1" customFormat="1" ht="17" customHeight="1" spans="1:2">
      <c r="A245" s="96" t="s">
        <v>822</v>
      </c>
      <c r="B245" s="47">
        <f>SUM(B246:B247)</f>
        <v>0</v>
      </c>
    </row>
    <row r="246" s="1" customFormat="1" ht="17" customHeight="1" spans="1:2">
      <c r="A246" s="51" t="s">
        <v>823</v>
      </c>
      <c r="B246" s="47">
        <v>0</v>
      </c>
    </row>
    <row r="247" s="1" customFormat="1" ht="17" customHeight="1" spans="1:2">
      <c r="A247" s="51" t="s">
        <v>824</v>
      </c>
      <c r="B247" s="47">
        <v>0</v>
      </c>
    </row>
    <row r="248" s="1" customFormat="1" ht="17" customHeight="1" spans="1:2">
      <c r="A248" s="96" t="s">
        <v>825</v>
      </c>
      <c r="B248" s="47">
        <f>SUM(B249:B253)</f>
        <v>0</v>
      </c>
    </row>
    <row r="249" s="1" customFormat="1" ht="17" customHeight="1" spans="1:2">
      <c r="A249" s="51" t="s">
        <v>826</v>
      </c>
      <c r="B249" s="47">
        <v>0</v>
      </c>
    </row>
    <row r="250" s="1" customFormat="1" ht="17" customHeight="1" spans="1:2">
      <c r="A250" s="51" t="s">
        <v>827</v>
      </c>
      <c r="B250" s="47">
        <v>0</v>
      </c>
    </row>
    <row r="251" s="1" customFormat="1" ht="17" customHeight="1" spans="1:2">
      <c r="A251" s="51" t="s">
        <v>828</v>
      </c>
      <c r="B251" s="47">
        <v>0</v>
      </c>
    </row>
    <row r="252" s="1" customFormat="1" ht="17" customHeight="1" spans="1:2">
      <c r="A252" s="51" t="s">
        <v>829</v>
      </c>
      <c r="B252" s="47">
        <v>0</v>
      </c>
    </row>
    <row r="253" s="1" customFormat="1" ht="17" customHeight="1" spans="1:2">
      <c r="A253" s="51" t="s">
        <v>830</v>
      </c>
      <c r="B253" s="47">
        <v>0</v>
      </c>
    </row>
    <row r="254" s="1" customFormat="1" ht="17" customHeight="1" spans="1:2">
      <c r="A254" s="96" t="s">
        <v>831</v>
      </c>
      <c r="B254" s="47">
        <f>SUM(B255:B258)</f>
        <v>0</v>
      </c>
    </row>
    <row r="255" s="1" customFormat="1" ht="17" customHeight="1" spans="1:2">
      <c r="A255" s="51" t="s">
        <v>832</v>
      </c>
      <c r="B255" s="47">
        <v>0</v>
      </c>
    </row>
    <row r="256" s="1" customFormat="1" ht="17" customHeight="1" spans="1:2">
      <c r="A256" s="51" t="s">
        <v>833</v>
      </c>
      <c r="B256" s="47">
        <v>0</v>
      </c>
    </row>
    <row r="257" s="1" customFormat="1" ht="17" customHeight="1" spans="1:2">
      <c r="A257" s="51" t="s">
        <v>834</v>
      </c>
      <c r="B257" s="47">
        <v>0</v>
      </c>
    </row>
    <row r="258" s="1" customFormat="1" ht="17" customHeight="1" spans="1:2">
      <c r="A258" s="51" t="s">
        <v>835</v>
      </c>
      <c r="B258" s="47">
        <v>0</v>
      </c>
    </row>
    <row r="259" s="1" customFormat="1" ht="17" customHeight="1" spans="1:2">
      <c r="A259" s="96" t="s">
        <v>836</v>
      </c>
      <c r="B259" s="47">
        <f>B260</f>
        <v>0</v>
      </c>
    </row>
    <row r="260" s="1" customFormat="1" ht="17" customHeight="1" spans="1:2">
      <c r="A260" s="51" t="s">
        <v>837</v>
      </c>
      <c r="B260" s="47">
        <v>0</v>
      </c>
    </row>
    <row r="261" s="1" customFormat="1" ht="17" customHeight="1" spans="1:2">
      <c r="A261" s="96" t="s">
        <v>838</v>
      </c>
      <c r="B261" s="47">
        <f>SUM(B262:B265)</f>
        <v>0</v>
      </c>
    </row>
    <row r="262" s="1" customFormat="1" ht="17" customHeight="1" spans="1:2">
      <c r="A262" s="51" t="s">
        <v>839</v>
      </c>
      <c r="B262" s="47">
        <v>0</v>
      </c>
    </row>
    <row r="263" s="1" customFormat="1" ht="17" customHeight="1" spans="1:2">
      <c r="A263" s="51" t="s">
        <v>840</v>
      </c>
      <c r="B263" s="47">
        <v>0</v>
      </c>
    </row>
    <row r="264" s="1" customFormat="1" ht="17" customHeight="1" spans="1:2">
      <c r="A264" s="51" t="s">
        <v>841</v>
      </c>
      <c r="B264" s="47">
        <v>0</v>
      </c>
    </row>
    <row r="265" s="1" customFormat="1" ht="17" customHeight="1" spans="1:2">
      <c r="A265" s="51" t="s">
        <v>842</v>
      </c>
      <c r="B265" s="47">
        <v>0</v>
      </c>
    </row>
    <row r="266" s="1" customFormat="1" ht="17" customHeight="1" spans="1:2">
      <c r="A266" s="96" t="s">
        <v>843</v>
      </c>
      <c r="B266" s="47">
        <f>SUM(B267:B271)</f>
        <v>0</v>
      </c>
    </row>
    <row r="267" s="1" customFormat="1" ht="17" customHeight="1" spans="1:2">
      <c r="A267" s="51" t="s">
        <v>689</v>
      </c>
      <c r="B267" s="47">
        <v>0</v>
      </c>
    </row>
    <row r="268" s="1" customFormat="1" ht="17" customHeight="1" spans="1:2">
      <c r="A268" s="51" t="s">
        <v>690</v>
      </c>
      <c r="B268" s="47">
        <v>0</v>
      </c>
    </row>
    <row r="269" s="1" customFormat="1" ht="17" customHeight="1" spans="1:2">
      <c r="A269" s="51" t="s">
        <v>691</v>
      </c>
      <c r="B269" s="47">
        <v>0</v>
      </c>
    </row>
    <row r="270" s="1" customFormat="1" ht="17" customHeight="1" spans="1:2">
      <c r="A270" s="51" t="s">
        <v>698</v>
      </c>
      <c r="B270" s="47">
        <v>0</v>
      </c>
    </row>
    <row r="271" s="1" customFormat="1" ht="17" customHeight="1" spans="1:2">
      <c r="A271" s="51" t="s">
        <v>844</v>
      </c>
      <c r="B271" s="47">
        <v>0</v>
      </c>
    </row>
    <row r="272" s="1" customFormat="1" ht="16.95" customHeight="1" spans="1:2">
      <c r="A272" s="96" t="s">
        <v>845</v>
      </c>
      <c r="B272" s="47">
        <f t="shared" ref="B272:B277" si="0">B273</f>
        <v>0</v>
      </c>
    </row>
    <row r="273" s="1" customFormat="1" ht="17" customHeight="1" spans="1:2">
      <c r="A273" s="51" t="s">
        <v>846</v>
      </c>
      <c r="B273" s="47">
        <v>0</v>
      </c>
    </row>
    <row r="274" s="1" customFormat="1" ht="17" customHeight="1" spans="1:2">
      <c r="A274" s="96" t="s">
        <v>847</v>
      </c>
      <c r="B274" s="47">
        <f>SUM(B275,B277,B279,B281,B291)</f>
        <v>3635</v>
      </c>
    </row>
    <row r="275" s="1" customFormat="1" ht="17" customHeight="1" spans="1:2">
      <c r="A275" s="96" t="s">
        <v>848</v>
      </c>
      <c r="B275" s="47">
        <f t="shared" si="0"/>
        <v>0</v>
      </c>
    </row>
    <row r="276" s="1" customFormat="1" ht="17" customHeight="1" spans="1:2">
      <c r="A276" s="51" t="s">
        <v>849</v>
      </c>
      <c r="B276" s="47">
        <v>0</v>
      </c>
    </row>
    <row r="277" s="1" customFormat="1" ht="17" customHeight="1" spans="1:2">
      <c r="A277" s="96" t="s">
        <v>850</v>
      </c>
      <c r="B277" s="47">
        <f t="shared" si="0"/>
        <v>0</v>
      </c>
    </row>
    <row r="278" s="1" customFormat="1" ht="17" customHeight="1" spans="1:2">
      <c r="A278" s="51" t="s">
        <v>851</v>
      </c>
      <c r="B278" s="47">
        <v>0</v>
      </c>
    </row>
    <row r="279" s="1" customFormat="1" ht="17" customHeight="1" spans="1:2">
      <c r="A279" s="96" t="s">
        <v>852</v>
      </c>
      <c r="B279" s="47">
        <f>B280</f>
        <v>0</v>
      </c>
    </row>
    <row r="280" s="1" customFormat="1" ht="17" customHeight="1" spans="1:2">
      <c r="A280" s="51" t="s">
        <v>853</v>
      </c>
      <c r="B280" s="47">
        <v>0</v>
      </c>
    </row>
    <row r="281" s="1" customFormat="1" ht="17" customHeight="1" spans="1:2">
      <c r="A281" s="96" t="s">
        <v>854</v>
      </c>
      <c r="B281" s="47">
        <f>SUM(B282:B290)</f>
        <v>3635</v>
      </c>
    </row>
    <row r="282" s="1" customFormat="1" ht="17" customHeight="1" spans="1:2">
      <c r="A282" s="51" t="s">
        <v>855</v>
      </c>
      <c r="B282" s="47">
        <v>22</v>
      </c>
    </row>
    <row r="283" s="1" customFormat="1" ht="17" customHeight="1" spans="1:2">
      <c r="A283" s="51" t="s">
        <v>856</v>
      </c>
      <c r="B283" s="47">
        <v>0</v>
      </c>
    </row>
    <row r="284" s="1" customFormat="1" ht="17" customHeight="1" spans="1:2">
      <c r="A284" s="51" t="s">
        <v>857</v>
      </c>
      <c r="B284" s="47">
        <v>2935</v>
      </c>
    </row>
    <row r="285" s="1" customFormat="1" ht="17" customHeight="1" spans="1:2">
      <c r="A285" s="51" t="s">
        <v>858</v>
      </c>
      <c r="B285" s="47">
        <v>0</v>
      </c>
    </row>
    <row r="286" s="1" customFormat="1" ht="17" customHeight="1" spans="1:2">
      <c r="A286" s="51" t="s">
        <v>859</v>
      </c>
      <c r="B286" s="47">
        <v>0</v>
      </c>
    </row>
    <row r="287" s="1" customFormat="1" ht="17" customHeight="1" spans="1:2">
      <c r="A287" s="51" t="s">
        <v>860</v>
      </c>
      <c r="B287" s="47">
        <v>0</v>
      </c>
    </row>
    <row r="288" s="1" customFormat="1" ht="17" customHeight="1" spans="1:2">
      <c r="A288" s="51" t="s">
        <v>861</v>
      </c>
      <c r="B288" s="47">
        <v>678</v>
      </c>
    </row>
    <row r="289" s="1" customFormat="1" ht="17" customHeight="1" spans="1:2">
      <c r="A289" s="51" t="s">
        <v>862</v>
      </c>
      <c r="B289" s="47">
        <v>0</v>
      </c>
    </row>
    <row r="290" s="1" customFormat="1" ht="17" customHeight="1" spans="1:2">
      <c r="A290" s="51" t="s">
        <v>863</v>
      </c>
      <c r="B290" s="47">
        <v>0</v>
      </c>
    </row>
    <row r="291" s="1" customFormat="1" ht="17" customHeight="1" spans="1:2">
      <c r="A291" s="96" t="s">
        <v>864</v>
      </c>
      <c r="B291" s="47">
        <f>B292</f>
        <v>0</v>
      </c>
    </row>
    <row r="292" s="1" customFormat="1" ht="17" customHeight="1" spans="1:2">
      <c r="A292" s="51" t="s">
        <v>865</v>
      </c>
      <c r="B292" s="47">
        <v>0</v>
      </c>
    </row>
    <row r="293" s="1" customFormat="1" ht="17" customHeight="1" spans="1:2">
      <c r="A293" s="96" t="s">
        <v>866</v>
      </c>
      <c r="B293" s="47">
        <f>SUM(B294,B297,B308,B315,B323,B332,B346,B356,B366,B374,B380)</f>
        <v>45414</v>
      </c>
    </row>
    <row r="294" s="1" customFormat="1" ht="17" customHeight="1" spans="1:2">
      <c r="A294" s="96" t="s">
        <v>867</v>
      </c>
      <c r="B294" s="47">
        <f>SUM(B295:B296)</f>
        <v>77</v>
      </c>
    </row>
    <row r="295" s="1" customFormat="1" ht="17" customHeight="1" spans="1:2">
      <c r="A295" s="51" t="s">
        <v>868</v>
      </c>
      <c r="B295" s="47">
        <v>77</v>
      </c>
    </row>
    <row r="296" s="1" customFormat="1" ht="17" customHeight="1" spans="1:2">
      <c r="A296" s="51" t="s">
        <v>869</v>
      </c>
      <c r="B296" s="47">
        <v>0</v>
      </c>
    </row>
    <row r="297" s="1" customFormat="1" ht="17" customHeight="1" spans="1:2">
      <c r="A297" s="96" t="s">
        <v>870</v>
      </c>
      <c r="B297" s="47">
        <f>SUM(B298:B307)</f>
        <v>35989</v>
      </c>
    </row>
    <row r="298" s="1" customFormat="1" ht="17" customHeight="1" spans="1:2">
      <c r="A298" s="51" t="s">
        <v>689</v>
      </c>
      <c r="B298" s="47">
        <v>11958</v>
      </c>
    </row>
    <row r="299" s="1" customFormat="1" ht="17" customHeight="1" spans="1:2">
      <c r="A299" s="51" t="s">
        <v>690</v>
      </c>
      <c r="B299" s="47">
        <v>824</v>
      </c>
    </row>
    <row r="300" s="1" customFormat="1" ht="17" customHeight="1" spans="1:2">
      <c r="A300" s="51" t="s">
        <v>691</v>
      </c>
      <c r="B300" s="47">
        <v>0</v>
      </c>
    </row>
    <row r="301" s="1" customFormat="1" ht="17" customHeight="1" spans="1:2">
      <c r="A301" s="51" t="s">
        <v>730</v>
      </c>
      <c r="B301" s="47">
        <v>4643</v>
      </c>
    </row>
    <row r="302" s="1" customFormat="1" ht="17" customHeight="1" spans="1:2">
      <c r="A302" s="51" t="s">
        <v>871</v>
      </c>
      <c r="B302" s="47">
        <v>18415</v>
      </c>
    </row>
    <row r="303" s="1" customFormat="1" ht="17" customHeight="1" spans="1:2">
      <c r="A303" s="51" t="s">
        <v>872</v>
      </c>
      <c r="B303" s="47">
        <v>0</v>
      </c>
    </row>
    <row r="304" s="1" customFormat="1" ht="17" customHeight="1" spans="1:2">
      <c r="A304" s="51" t="s">
        <v>873</v>
      </c>
      <c r="B304" s="47">
        <v>0</v>
      </c>
    </row>
    <row r="305" s="1" customFormat="1" ht="17" customHeight="1" spans="1:2">
      <c r="A305" s="51" t="s">
        <v>874</v>
      </c>
      <c r="B305" s="47">
        <v>0</v>
      </c>
    </row>
    <row r="306" s="1" customFormat="1" ht="17" customHeight="1" spans="1:2">
      <c r="A306" s="51" t="s">
        <v>698</v>
      </c>
      <c r="B306" s="47">
        <v>0</v>
      </c>
    </row>
    <row r="307" s="1" customFormat="1" ht="17" customHeight="1" spans="1:2">
      <c r="A307" s="51" t="s">
        <v>875</v>
      </c>
      <c r="B307" s="47">
        <v>149</v>
      </c>
    </row>
    <row r="308" s="1" customFormat="1" ht="17" customHeight="1" spans="1:2">
      <c r="A308" s="96" t="s">
        <v>876</v>
      </c>
      <c r="B308" s="47">
        <f>SUM(B309:B314)</f>
        <v>0</v>
      </c>
    </row>
    <row r="309" s="1" customFormat="1" ht="17" customHeight="1" spans="1:2">
      <c r="A309" s="51" t="s">
        <v>689</v>
      </c>
      <c r="B309" s="47">
        <v>0</v>
      </c>
    </row>
    <row r="310" s="1" customFormat="1" ht="17" customHeight="1" spans="1:2">
      <c r="A310" s="51" t="s">
        <v>690</v>
      </c>
      <c r="B310" s="47">
        <v>0</v>
      </c>
    </row>
    <row r="311" s="1" customFormat="1" ht="17" customHeight="1" spans="1:2">
      <c r="A311" s="51" t="s">
        <v>691</v>
      </c>
      <c r="B311" s="47">
        <v>0</v>
      </c>
    </row>
    <row r="312" s="1" customFormat="1" ht="17" customHeight="1" spans="1:2">
      <c r="A312" s="51" t="s">
        <v>877</v>
      </c>
      <c r="B312" s="47">
        <v>0</v>
      </c>
    </row>
    <row r="313" s="1" customFormat="1" ht="17" customHeight="1" spans="1:2">
      <c r="A313" s="51" t="s">
        <v>698</v>
      </c>
      <c r="B313" s="47">
        <v>0</v>
      </c>
    </row>
    <row r="314" s="1" customFormat="1" ht="17" customHeight="1" spans="1:2">
      <c r="A314" s="51" t="s">
        <v>878</v>
      </c>
      <c r="B314" s="47">
        <v>0</v>
      </c>
    </row>
    <row r="315" s="1" customFormat="1" ht="17" customHeight="1" spans="1:2">
      <c r="A315" s="96" t="s">
        <v>879</v>
      </c>
      <c r="B315" s="47">
        <f>SUM(B316:B322)</f>
        <v>1900</v>
      </c>
    </row>
    <row r="316" s="1" customFormat="1" ht="17" customHeight="1" spans="1:2">
      <c r="A316" s="51" t="s">
        <v>689</v>
      </c>
      <c r="B316" s="47">
        <v>757</v>
      </c>
    </row>
    <row r="317" s="1" customFormat="1" ht="17" customHeight="1" spans="1:2">
      <c r="A317" s="51" t="s">
        <v>690</v>
      </c>
      <c r="B317" s="47">
        <v>897</v>
      </c>
    </row>
    <row r="318" s="1" customFormat="1" ht="17" customHeight="1" spans="1:2">
      <c r="A318" s="51" t="s">
        <v>691</v>
      </c>
      <c r="B318" s="47">
        <v>0</v>
      </c>
    </row>
    <row r="319" s="1" customFormat="1" ht="16.95" customHeight="1" spans="1:2">
      <c r="A319" s="51" t="s">
        <v>880</v>
      </c>
      <c r="B319" s="47">
        <v>246</v>
      </c>
    </row>
    <row r="320" s="1" customFormat="1" ht="16.95" customHeight="1" spans="1:2">
      <c r="A320" s="51" t="s">
        <v>881</v>
      </c>
      <c r="B320" s="47">
        <v>0</v>
      </c>
    </row>
    <row r="321" s="1" customFormat="1" ht="17" customHeight="1" spans="1:2">
      <c r="A321" s="51" t="s">
        <v>698</v>
      </c>
      <c r="B321" s="47">
        <v>0</v>
      </c>
    </row>
    <row r="322" s="1" customFormat="1" ht="17" customHeight="1" spans="1:2">
      <c r="A322" s="51" t="s">
        <v>882</v>
      </c>
      <c r="B322" s="47">
        <v>0</v>
      </c>
    </row>
    <row r="323" s="1" customFormat="1" ht="17" customHeight="1" spans="1:2">
      <c r="A323" s="96" t="s">
        <v>883</v>
      </c>
      <c r="B323" s="47">
        <f>SUM(B324:B331)</f>
        <v>4504</v>
      </c>
    </row>
    <row r="324" s="1" customFormat="1" ht="17" customHeight="1" spans="1:2">
      <c r="A324" s="51" t="s">
        <v>689</v>
      </c>
      <c r="B324" s="47">
        <v>1508</v>
      </c>
    </row>
    <row r="325" s="1" customFormat="1" ht="17" customHeight="1" spans="1:2">
      <c r="A325" s="51" t="s">
        <v>690</v>
      </c>
      <c r="B325" s="47">
        <v>733</v>
      </c>
    </row>
    <row r="326" s="1" customFormat="1" ht="17" customHeight="1" spans="1:2">
      <c r="A326" s="51" t="s">
        <v>691</v>
      </c>
      <c r="B326" s="47">
        <v>0</v>
      </c>
    </row>
    <row r="327" s="1" customFormat="1" ht="17" customHeight="1" spans="1:2">
      <c r="A327" s="51" t="s">
        <v>884</v>
      </c>
      <c r="B327" s="47">
        <v>0</v>
      </c>
    </row>
    <row r="328" s="1" customFormat="1" ht="17" customHeight="1" spans="1:2">
      <c r="A328" s="51" t="s">
        <v>885</v>
      </c>
      <c r="B328" s="47">
        <v>0</v>
      </c>
    </row>
    <row r="329" s="1" customFormat="1" ht="17" customHeight="1" spans="1:2">
      <c r="A329" s="51" t="s">
        <v>886</v>
      </c>
      <c r="B329" s="47">
        <v>2263</v>
      </c>
    </row>
    <row r="330" s="1" customFormat="1" ht="17" customHeight="1" spans="1:2">
      <c r="A330" s="51" t="s">
        <v>698</v>
      </c>
      <c r="B330" s="47">
        <v>0</v>
      </c>
    </row>
    <row r="331" s="1" customFormat="1" ht="17" customHeight="1" spans="1:2">
      <c r="A331" s="51" t="s">
        <v>887</v>
      </c>
      <c r="B331" s="47">
        <v>0</v>
      </c>
    </row>
    <row r="332" s="1" customFormat="1" ht="17" customHeight="1" spans="1:2">
      <c r="A332" s="96" t="s">
        <v>888</v>
      </c>
      <c r="B332" s="47">
        <f>SUM(B333:B345)</f>
        <v>1508</v>
      </c>
    </row>
    <row r="333" s="1" customFormat="1" ht="17" customHeight="1" spans="1:2">
      <c r="A333" s="51" t="s">
        <v>689</v>
      </c>
      <c r="B333" s="47">
        <v>715</v>
      </c>
    </row>
    <row r="334" s="1" customFormat="1" ht="17" customHeight="1" spans="1:2">
      <c r="A334" s="51" t="s">
        <v>690</v>
      </c>
      <c r="B334" s="47">
        <v>56</v>
      </c>
    </row>
    <row r="335" s="1" customFormat="1" ht="17" customHeight="1" spans="1:2">
      <c r="A335" s="51" t="s">
        <v>691</v>
      </c>
      <c r="B335" s="47">
        <v>0</v>
      </c>
    </row>
    <row r="336" s="1" customFormat="1" ht="17" customHeight="1" spans="1:2">
      <c r="A336" s="51" t="s">
        <v>889</v>
      </c>
      <c r="B336" s="47">
        <v>235</v>
      </c>
    </row>
    <row r="337" s="1" customFormat="1" ht="17" customHeight="1" spans="1:2">
      <c r="A337" s="51" t="s">
        <v>890</v>
      </c>
      <c r="B337" s="47">
        <v>83</v>
      </c>
    </row>
    <row r="338" s="1" customFormat="1" ht="17" customHeight="1" spans="1:2">
      <c r="A338" s="51" t="s">
        <v>891</v>
      </c>
      <c r="B338" s="47">
        <v>0</v>
      </c>
    </row>
    <row r="339" s="1" customFormat="1" ht="17" customHeight="1" spans="1:2">
      <c r="A339" s="51" t="s">
        <v>892</v>
      </c>
      <c r="B339" s="47">
        <v>238</v>
      </c>
    </row>
    <row r="340" s="1" customFormat="1" ht="17" customHeight="1" spans="1:2">
      <c r="A340" s="51" t="s">
        <v>893</v>
      </c>
      <c r="B340" s="47">
        <v>0</v>
      </c>
    </row>
    <row r="341" s="1" customFormat="1" ht="17" customHeight="1" spans="1:2">
      <c r="A341" s="51" t="s">
        <v>894</v>
      </c>
      <c r="B341" s="47">
        <v>96</v>
      </c>
    </row>
    <row r="342" s="1" customFormat="1" ht="17" customHeight="1" spans="1:2">
      <c r="A342" s="51" t="s">
        <v>895</v>
      </c>
      <c r="B342" s="47">
        <v>85</v>
      </c>
    </row>
    <row r="343" s="1" customFormat="1" ht="17" customHeight="1" spans="1:2">
      <c r="A343" s="51" t="s">
        <v>730</v>
      </c>
      <c r="B343" s="47">
        <v>0</v>
      </c>
    </row>
    <row r="344" s="1" customFormat="1" ht="17" customHeight="1" spans="1:2">
      <c r="A344" s="51" t="s">
        <v>698</v>
      </c>
      <c r="B344" s="47">
        <v>0</v>
      </c>
    </row>
    <row r="345" s="1" customFormat="1" ht="17" customHeight="1" spans="1:2">
      <c r="A345" s="51" t="s">
        <v>896</v>
      </c>
      <c r="B345" s="47">
        <v>0</v>
      </c>
    </row>
    <row r="346" s="1" customFormat="1" ht="17" customHeight="1" spans="1:2">
      <c r="A346" s="96" t="s">
        <v>897</v>
      </c>
      <c r="B346" s="47">
        <f>SUM(B347:B355)</f>
        <v>0</v>
      </c>
    </row>
    <row r="347" s="1" customFormat="1" ht="17" customHeight="1" spans="1:2">
      <c r="A347" s="51" t="s">
        <v>689</v>
      </c>
      <c r="B347" s="47">
        <v>0</v>
      </c>
    </row>
    <row r="348" s="1" customFormat="1" ht="17" customHeight="1" spans="1:2">
      <c r="A348" s="51" t="s">
        <v>690</v>
      </c>
      <c r="B348" s="47">
        <v>0</v>
      </c>
    </row>
    <row r="349" s="1" customFormat="1" ht="17" customHeight="1" spans="1:2">
      <c r="A349" s="51" t="s">
        <v>691</v>
      </c>
      <c r="B349" s="47">
        <v>0</v>
      </c>
    </row>
    <row r="350" s="1" customFormat="1" ht="17" customHeight="1" spans="1:2">
      <c r="A350" s="51" t="s">
        <v>898</v>
      </c>
      <c r="B350" s="47">
        <v>0</v>
      </c>
    </row>
    <row r="351" s="1" customFormat="1" ht="17" customHeight="1" spans="1:2">
      <c r="A351" s="51" t="s">
        <v>899</v>
      </c>
      <c r="B351" s="47">
        <v>0</v>
      </c>
    </row>
    <row r="352" s="1" customFormat="1" ht="17" customHeight="1" spans="1:2">
      <c r="A352" s="51" t="s">
        <v>900</v>
      </c>
      <c r="B352" s="47">
        <v>0</v>
      </c>
    </row>
    <row r="353" s="1" customFormat="1" ht="17" customHeight="1" spans="1:2">
      <c r="A353" s="51" t="s">
        <v>730</v>
      </c>
      <c r="B353" s="47">
        <v>0</v>
      </c>
    </row>
    <row r="354" s="1" customFormat="1" ht="17" customHeight="1" spans="1:2">
      <c r="A354" s="51" t="s">
        <v>698</v>
      </c>
      <c r="B354" s="47">
        <v>0</v>
      </c>
    </row>
    <row r="355" s="1" customFormat="1" ht="17" customHeight="1" spans="1:2">
      <c r="A355" s="51" t="s">
        <v>901</v>
      </c>
      <c r="B355" s="47">
        <v>0</v>
      </c>
    </row>
    <row r="356" s="1" customFormat="1" ht="17" customHeight="1" spans="1:2">
      <c r="A356" s="96" t="s">
        <v>902</v>
      </c>
      <c r="B356" s="47">
        <f>SUM(B357:B365)</f>
        <v>0</v>
      </c>
    </row>
    <row r="357" s="1" customFormat="1" ht="17" customHeight="1" spans="1:2">
      <c r="A357" s="51" t="s">
        <v>689</v>
      </c>
      <c r="B357" s="47">
        <v>0</v>
      </c>
    </row>
    <row r="358" s="1" customFormat="1" ht="17" customHeight="1" spans="1:2">
      <c r="A358" s="51" t="s">
        <v>690</v>
      </c>
      <c r="B358" s="47">
        <v>0</v>
      </c>
    </row>
    <row r="359" s="1" customFormat="1" ht="17" customHeight="1" spans="1:2">
      <c r="A359" s="51" t="s">
        <v>691</v>
      </c>
      <c r="B359" s="47">
        <v>0</v>
      </c>
    </row>
    <row r="360" s="1" customFormat="1" ht="17" customHeight="1" spans="1:2">
      <c r="A360" s="51" t="s">
        <v>903</v>
      </c>
      <c r="B360" s="47">
        <v>0</v>
      </c>
    </row>
    <row r="361" s="1" customFormat="1" ht="17" customHeight="1" spans="1:2">
      <c r="A361" s="51" t="s">
        <v>904</v>
      </c>
      <c r="B361" s="47">
        <v>0</v>
      </c>
    </row>
    <row r="362" s="1" customFormat="1" ht="17" customHeight="1" spans="1:2">
      <c r="A362" s="51" t="s">
        <v>905</v>
      </c>
      <c r="B362" s="47">
        <v>0</v>
      </c>
    </row>
    <row r="363" s="1" customFormat="1" ht="17" customHeight="1" spans="1:2">
      <c r="A363" s="51" t="s">
        <v>730</v>
      </c>
      <c r="B363" s="47">
        <v>0</v>
      </c>
    </row>
    <row r="364" s="1" customFormat="1" ht="17" customHeight="1" spans="1:2">
      <c r="A364" s="51" t="s">
        <v>698</v>
      </c>
      <c r="B364" s="47">
        <v>0</v>
      </c>
    </row>
    <row r="365" s="1" customFormat="1" ht="17" customHeight="1" spans="1:2">
      <c r="A365" s="51" t="s">
        <v>906</v>
      </c>
      <c r="B365" s="47">
        <v>0</v>
      </c>
    </row>
    <row r="366" s="1" customFormat="1" ht="17" customHeight="1" spans="1:2">
      <c r="A366" s="96" t="s">
        <v>907</v>
      </c>
      <c r="B366" s="47">
        <f>SUM(B367:B373)</f>
        <v>0</v>
      </c>
    </row>
    <row r="367" s="1" customFormat="1" ht="17" customHeight="1" spans="1:2">
      <c r="A367" s="51" t="s">
        <v>689</v>
      </c>
      <c r="B367" s="47">
        <v>0</v>
      </c>
    </row>
    <row r="368" s="1" customFormat="1" ht="17" customHeight="1" spans="1:2">
      <c r="A368" s="51" t="s">
        <v>690</v>
      </c>
      <c r="B368" s="47">
        <v>0</v>
      </c>
    </row>
    <row r="369" s="1" customFormat="1" ht="17" customHeight="1" spans="1:2">
      <c r="A369" s="51" t="s">
        <v>691</v>
      </c>
      <c r="B369" s="47">
        <v>0</v>
      </c>
    </row>
    <row r="370" s="1" customFormat="1" ht="17" customHeight="1" spans="1:2">
      <c r="A370" s="51" t="s">
        <v>908</v>
      </c>
      <c r="B370" s="47">
        <v>0</v>
      </c>
    </row>
    <row r="371" s="1" customFormat="1" ht="17" customHeight="1" spans="1:2">
      <c r="A371" s="51" t="s">
        <v>909</v>
      </c>
      <c r="B371" s="47">
        <v>0</v>
      </c>
    </row>
    <row r="372" s="1" customFormat="1" ht="17" customHeight="1" spans="1:2">
      <c r="A372" s="51" t="s">
        <v>698</v>
      </c>
      <c r="B372" s="47">
        <v>0</v>
      </c>
    </row>
    <row r="373" s="1" customFormat="1" ht="17" customHeight="1" spans="1:2">
      <c r="A373" s="51" t="s">
        <v>910</v>
      </c>
      <c r="B373" s="47">
        <v>0</v>
      </c>
    </row>
    <row r="374" s="1" customFormat="1" ht="17" customHeight="1" spans="1:2">
      <c r="A374" s="96" t="s">
        <v>911</v>
      </c>
      <c r="B374" s="47">
        <f>SUM(B375:B379)</f>
        <v>0</v>
      </c>
    </row>
    <row r="375" s="1" customFormat="1" ht="17" customHeight="1" spans="1:2">
      <c r="A375" s="51" t="s">
        <v>689</v>
      </c>
      <c r="B375" s="47">
        <v>0</v>
      </c>
    </row>
    <row r="376" s="1" customFormat="1" ht="17" customHeight="1" spans="1:2">
      <c r="A376" s="51" t="s">
        <v>690</v>
      </c>
      <c r="B376" s="47">
        <v>0</v>
      </c>
    </row>
    <row r="377" s="1" customFormat="1" ht="17" customHeight="1" spans="1:2">
      <c r="A377" s="51" t="s">
        <v>730</v>
      </c>
      <c r="B377" s="47">
        <v>0</v>
      </c>
    </row>
    <row r="378" s="1" customFormat="1" ht="17" customHeight="1" spans="1:2">
      <c r="A378" s="51" t="s">
        <v>912</v>
      </c>
      <c r="B378" s="47">
        <v>0</v>
      </c>
    </row>
    <row r="379" s="1" customFormat="1" ht="17" customHeight="1" spans="1:2">
      <c r="A379" s="51" t="s">
        <v>913</v>
      </c>
      <c r="B379" s="47">
        <v>0</v>
      </c>
    </row>
    <row r="380" s="1" customFormat="1" ht="17" customHeight="1" spans="1:2">
      <c r="A380" s="96" t="s">
        <v>914</v>
      </c>
      <c r="B380" s="47">
        <f>SUM(B381:B382)</f>
        <v>1436</v>
      </c>
    </row>
    <row r="381" s="1" customFormat="1" ht="17" customHeight="1" spans="1:2">
      <c r="A381" s="51" t="s">
        <v>915</v>
      </c>
      <c r="B381" s="47">
        <v>50</v>
      </c>
    </row>
    <row r="382" s="1" customFormat="1" ht="17" customHeight="1" spans="1:2">
      <c r="A382" s="51" t="s">
        <v>916</v>
      </c>
      <c r="B382" s="47">
        <v>1386</v>
      </c>
    </row>
    <row r="383" s="1" customFormat="1" ht="17" customHeight="1" spans="1:2">
      <c r="A383" s="96" t="s">
        <v>917</v>
      </c>
      <c r="B383" s="47">
        <f>SUM(B384,B389,B396,B402,B408,B412,B416,B420,B426,B433)</f>
        <v>240049</v>
      </c>
    </row>
    <row r="384" s="1" customFormat="1" ht="17" customHeight="1" spans="1:2">
      <c r="A384" s="96" t="s">
        <v>918</v>
      </c>
      <c r="B384" s="47">
        <f>SUM(B385:B388)</f>
        <v>1844</v>
      </c>
    </row>
    <row r="385" s="1" customFormat="1" ht="17" customHeight="1" spans="1:2">
      <c r="A385" s="51" t="s">
        <v>689</v>
      </c>
      <c r="B385" s="47">
        <v>1182</v>
      </c>
    </row>
    <row r="386" s="1" customFormat="1" ht="17" customHeight="1" spans="1:2">
      <c r="A386" s="51" t="s">
        <v>690</v>
      </c>
      <c r="B386" s="47">
        <v>104</v>
      </c>
    </row>
    <row r="387" s="1" customFormat="1" ht="17" customHeight="1" spans="1:2">
      <c r="A387" s="51" t="s">
        <v>691</v>
      </c>
      <c r="B387" s="47">
        <v>0</v>
      </c>
    </row>
    <row r="388" s="1" customFormat="1" ht="17" customHeight="1" spans="1:2">
      <c r="A388" s="51" t="s">
        <v>919</v>
      </c>
      <c r="B388" s="47">
        <v>558</v>
      </c>
    </row>
    <row r="389" s="1" customFormat="1" ht="17" customHeight="1" spans="1:2">
      <c r="A389" s="96" t="s">
        <v>920</v>
      </c>
      <c r="B389" s="47">
        <f>SUM(B390:B395)</f>
        <v>212235</v>
      </c>
    </row>
    <row r="390" s="1" customFormat="1" ht="17" customHeight="1" spans="1:2">
      <c r="A390" s="51" t="s">
        <v>921</v>
      </c>
      <c r="B390" s="47">
        <v>7611</v>
      </c>
    </row>
    <row r="391" s="1" customFormat="1" ht="17" customHeight="1" spans="1:2">
      <c r="A391" s="51" t="s">
        <v>922</v>
      </c>
      <c r="B391" s="47">
        <v>43772</v>
      </c>
    </row>
    <row r="392" s="1" customFormat="1" ht="17" customHeight="1" spans="1:2">
      <c r="A392" s="51" t="s">
        <v>923</v>
      </c>
      <c r="B392" s="47">
        <v>9333</v>
      </c>
    </row>
    <row r="393" s="1" customFormat="1" ht="17" customHeight="1" spans="1:2">
      <c r="A393" s="51" t="s">
        <v>924</v>
      </c>
      <c r="B393" s="47">
        <v>19137</v>
      </c>
    </row>
    <row r="394" s="1" customFormat="1" ht="17" customHeight="1" spans="1:2">
      <c r="A394" s="51" t="s">
        <v>925</v>
      </c>
      <c r="B394" s="47">
        <v>0</v>
      </c>
    </row>
    <row r="395" s="1" customFormat="1" ht="17" customHeight="1" spans="1:2">
      <c r="A395" s="51" t="s">
        <v>926</v>
      </c>
      <c r="B395" s="47">
        <v>132382</v>
      </c>
    </row>
    <row r="396" s="1" customFormat="1" ht="17" customHeight="1" spans="1:2">
      <c r="A396" s="96" t="s">
        <v>927</v>
      </c>
      <c r="B396" s="47">
        <f>SUM(B397:B401)</f>
        <v>6258</v>
      </c>
    </row>
    <row r="397" s="1" customFormat="1" ht="17" customHeight="1" spans="1:2">
      <c r="A397" s="51" t="s">
        <v>928</v>
      </c>
      <c r="B397" s="47">
        <v>0</v>
      </c>
    </row>
    <row r="398" s="1" customFormat="1" ht="17" customHeight="1" spans="1:2">
      <c r="A398" s="51" t="s">
        <v>929</v>
      </c>
      <c r="B398" s="47">
        <v>6258</v>
      </c>
    </row>
    <row r="399" s="1" customFormat="1" ht="17" customHeight="1" spans="1:2">
      <c r="A399" s="51" t="s">
        <v>930</v>
      </c>
      <c r="B399" s="47">
        <v>0</v>
      </c>
    </row>
    <row r="400" s="1" customFormat="1" ht="17" customHeight="1" spans="1:2">
      <c r="A400" s="51" t="s">
        <v>931</v>
      </c>
      <c r="B400" s="47">
        <v>0</v>
      </c>
    </row>
    <row r="401" s="1" customFormat="1" ht="17" customHeight="1" spans="1:2">
      <c r="A401" s="51" t="s">
        <v>932</v>
      </c>
      <c r="B401" s="47">
        <v>0</v>
      </c>
    </row>
    <row r="402" s="1" customFormat="1" ht="17" customHeight="1" spans="1:2">
      <c r="A402" s="96" t="s">
        <v>933</v>
      </c>
      <c r="B402" s="47">
        <f>SUM(B403:B407)</f>
        <v>0</v>
      </c>
    </row>
    <row r="403" s="1" customFormat="1" ht="17" customHeight="1" spans="1:2">
      <c r="A403" s="51" t="s">
        <v>934</v>
      </c>
      <c r="B403" s="47">
        <v>0</v>
      </c>
    </row>
    <row r="404" s="1" customFormat="1" ht="17" customHeight="1" spans="1:2">
      <c r="A404" s="51" t="s">
        <v>935</v>
      </c>
      <c r="B404" s="47">
        <v>0</v>
      </c>
    </row>
    <row r="405" s="1" customFormat="1" ht="17" customHeight="1" spans="1:2">
      <c r="A405" s="51" t="s">
        <v>936</v>
      </c>
      <c r="B405" s="47">
        <v>0</v>
      </c>
    </row>
    <row r="406" s="1" customFormat="1" ht="17" customHeight="1" spans="1:2">
      <c r="A406" s="51" t="s">
        <v>937</v>
      </c>
      <c r="B406" s="47">
        <v>0</v>
      </c>
    </row>
    <row r="407" s="1" customFormat="1" ht="17" customHeight="1" spans="1:2">
      <c r="A407" s="51" t="s">
        <v>938</v>
      </c>
      <c r="B407" s="47">
        <v>0</v>
      </c>
    </row>
    <row r="408" s="1" customFormat="1" ht="17" customHeight="1" spans="1:2">
      <c r="A408" s="96" t="s">
        <v>939</v>
      </c>
      <c r="B408" s="47">
        <f>SUM(B409:B411)</f>
        <v>0</v>
      </c>
    </row>
    <row r="409" s="1" customFormat="1" ht="17" customHeight="1" spans="1:2">
      <c r="A409" s="51" t="s">
        <v>940</v>
      </c>
      <c r="B409" s="47">
        <v>0</v>
      </c>
    </row>
    <row r="410" s="1" customFormat="1" ht="17" customHeight="1" spans="1:2">
      <c r="A410" s="51" t="s">
        <v>941</v>
      </c>
      <c r="B410" s="47">
        <v>0</v>
      </c>
    </row>
    <row r="411" s="1" customFormat="1" ht="17" customHeight="1" spans="1:2">
      <c r="A411" s="51" t="s">
        <v>942</v>
      </c>
      <c r="B411" s="47">
        <v>0</v>
      </c>
    </row>
    <row r="412" s="1" customFormat="1" ht="17" customHeight="1" spans="1:2">
      <c r="A412" s="96" t="s">
        <v>943</v>
      </c>
      <c r="B412" s="47">
        <f>SUM(B413:B415)</f>
        <v>0</v>
      </c>
    </row>
    <row r="413" s="1" customFormat="1" ht="17" customHeight="1" spans="1:2">
      <c r="A413" s="51" t="s">
        <v>944</v>
      </c>
      <c r="B413" s="47">
        <v>0</v>
      </c>
    </row>
    <row r="414" s="1" customFormat="1" ht="17" customHeight="1" spans="1:2">
      <c r="A414" s="51" t="s">
        <v>945</v>
      </c>
      <c r="B414" s="47">
        <v>0</v>
      </c>
    </row>
    <row r="415" s="1" customFormat="1" ht="17" customHeight="1" spans="1:2">
      <c r="A415" s="51" t="s">
        <v>946</v>
      </c>
      <c r="B415" s="47">
        <v>0</v>
      </c>
    </row>
    <row r="416" s="1" customFormat="1" ht="17" customHeight="1" spans="1:2">
      <c r="A416" s="96" t="s">
        <v>947</v>
      </c>
      <c r="B416" s="47">
        <f>SUM(B417:B419)</f>
        <v>138</v>
      </c>
    </row>
    <row r="417" s="1" customFormat="1" ht="17" customHeight="1" spans="1:2">
      <c r="A417" s="51" t="s">
        <v>948</v>
      </c>
      <c r="B417" s="47">
        <v>0</v>
      </c>
    </row>
    <row r="418" s="1" customFormat="1" ht="17" customHeight="1" spans="1:2">
      <c r="A418" s="51" t="s">
        <v>949</v>
      </c>
      <c r="B418" s="47">
        <v>0</v>
      </c>
    </row>
    <row r="419" s="1" customFormat="1" ht="17" customHeight="1" spans="1:2">
      <c r="A419" s="51" t="s">
        <v>950</v>
      </c>
      <c r="B419" s="47">
        <v>138</v>
      </c>
    </row>
    <row r="420" s="1" customFormat="1" ht="17" customHeight="1" spans="1:2">
      <c r="A420" s="96" t="s">
        <v>951</v>
      </c>
      <c r="B420" s="47">
        <f>SUM(B421:B425)</f>
        <v>5948</v>
      </c>
    </row>
    <row r="421" s="1" customFormat="1" ht="17" customHeight="1" spans="1:2">
      <c r="A421" s="51" t="s">
        <v>952</v>
      </c>
      <c r="B421" s="47">
        <v>1541</v>
      </c>
    </row>
    <row r="422" s="1" customFormat="1" ht="17" customHeight="1" spans="1:2">
      <c r="A422" s="51" t="s">
        <v>953</v>
      </c>
      <c r="B422" s="47">
        <v>4407</v>
      </c>
    </row>
    <row r="423" s="1" customFormat="1" ht="17" customHeight="1" spans="1:2">
      <c r="A423" s="51" t="s">
        <v>954</v>
      </c>
      <c r="B423" s="47">
        <v>0</v>
      </c>
    </row>
    <row r="424" s="1" customFormat="1" ht="17" customHeight="1" spans="1:2">
      <c r="A424" s="51" t="s">
        <v>955</v>
      </c>
      <c r="B424" s="47">
        <v>0</v>
      </c>
    </row>
    <row r="425" s="1" customFormat="1" ht="17" customHeight="1" spans="1:2">
      <c r="A425" s="51" t="s">
        <v>956</v>
      </c>
      <c r="B425" s="47">
        <v>0</v>
      </c>
    </row>
    <row r="426" s="1" customFormat="1" ht="17" customHeight="1" spans="1:2">
      <c r="A426" s="96" t="s">
        <v>957</v>
      </c>
      <c r="B426" s="47">
        <f>SUM(B427:B432)</f>
        <v>12833</v>
      </c>
    </row>
    <row r="427" s="1" customFormat="1" ht="17" customHeight="1" spans="1:2">
      <c r="A427" s="51" t="s">
        <v>958</v>
      </c>
      <c r="B427" s="47">
        <v>0</v>
      </c>
    </row>
    <row r="428" s="1" customFormat="1" ht="17" customHeight="1" spans="1:2">
      <c r="A428" s="51" t="s">
        <v>959</v>
      </c>
      <c r="B428" s="47">
        <v>0</v>
      </c>
    </row>
    <row r="429" s="1" customFormat="1" ht="17" customHeight="1" spans="1:2">
      <c r="A429" s="51" t="s">
        <v>960</v>
      </c>
      <c r="B429" s="47">
        <v>0</v>
      </c>
    </row>
    <row r="430" s="1" customFormat="1" ht="17" customHeight="1" spans="1:2">
      <c r="A430" s="51" t="s">
        <v>961</v>
      </c>
      <c r="B430" s="47">
        <v>0</v>
      </c>
    </row>
    <row r="431" s="1" customFormat="1" ht="17" customHeight="1" spans="1:2">
      <c r="A431" s="51" t="s">
        <v>962</v>
      </c>
      <c r="B431" s="47">
        <v>0</v>
      </c>
    </row>
    <row r="432" s="1" customFormat="1" ht="17" customHeight="1" spans="1:2">
      <c r="A432" s="51" t="s">
        <v>963</v>
      </c>
      <c r="B432" s="47">
        <v>12833</v>
      </c>
    </row>
    <row r="433" s="1" customFormat="1" ht="17" customHeight="1" spans="1:2">
      <c r="A433" s="96" t="s">
        <v>964</v>
      </c>
      <c r="B433" s="47">
        <f>B434</f>
        <v>793</v>
      </c>
    </row>
    <row r="434" s="1" customFormat="1" ht="17" customHeight="1" spans="1:2">
      <c r="A434" s="51" t="s">
        <v>965</v>
      </c>
      <c r="B434" s="47">
        <v>793</v>
      </c>
    </row>
    <row r="435" s="1" customFormat="1" ht="17" customHeight="1" spans="1:2">
      <c r="A435" s="96" t="s">
        <v>966</v>
      </c>
      <c r="B435" s="47">
        <f>SUM(B436,B441,B450,B456,B461,B466,B471,B478,B482,B486)</f>
        <v>34148</v>
      </c>
    </row>
    <row r="436" s="1" customFormat="1" ht="17" customHeight="1" spans="1:2">
      <c r="A436" s="96" t="s">
        <v>967</v>
      </c>
      <c r="B436" s="47">
        <f>SUM(B437:B440)</f>
        <v>1503</v>
      </c>
    </row>
    <row r="437" s="1" customFormat="1" ht="17" customHeight="1" spans="1:2">
      <c r="A437" s="51" t="s">
        <v>689</v>
      </c>
      <c r="B437" s="47">
        <v>548</v>
      </c>
    </row>
    <row r="438" s="1" customFormat="1" ht="17" customHeight="1" spans="1:2">
      <c r="A438" s="51" t="s">
        <v>690</v>
      </c>
      <c r="B438" s="47">
        <v>78</v>
      </c>
    </row>
    <row r="439" s="1" customFormat="1" ht="17" customHeight="1" spans="1:2">
      <c r="A439" s="51" t="s">
        <v>691</v>
      </c>
      <c r="B439" s="47">
        <v>0</v>
      </c>
    </row>
    <row r="440" s="1" customFormat="1" ht="17" customHeight="1" spans="1:2">
      <c r="A440" s="51" t="s">
        <v>968</v>
      </c>
      <c r="B440" s="47">
        <v>877</v>
      </c>
    </row>
    <row r="441" s="1" customFormat="1" ht="17" customHeight="1" spans="1:2">
      <c r="A441" s="96" t="s">
        <v>969</v>
      </c>
      <c r="B441" s="47">
        <f>SUM(B442:B449)</f>
        <v>45</v>
      </c>
    </row>
    <row r="442" s="1" customFormat="1" ht="17" customHeight="1" spans="1:2">
      <c r="A442" s="51" t="s">
        <v>970</v>
      </c>
      <c r="B442" s="47">
        <v>0</v>
      </c>
    </row>
    <row r="443" s="1" customFormat="1" ht="17" customHeight="1" spans="1:2">
      <c r="A443" s="51" t="s">
        <v>971</v>
      </c>
      <c r="B443" s="47">
        <v>45</v>
      </c>
    </row>
    <row r="444" s="1" customFormat="1" ht="17" customHeight="1" spans="1:2">
      <c r="A444" s="51" t="s">
        <v>972</v>
      </c>
      <c r="B444" s="47">
        <v>0</v>
      </c>
    </row>
    <row r="445" s="1" customFormat="1" ht="17" customHeight="1" spans="1:2">
      <c r="A445" s="51" t="s">
        <v>973</v>
      </c>
      <c r="B445" s="47">
        <v>0</v>
      </c>
    </row>
    <row r="446" s="1" customFormat="1" ht="17" customHeight="1" spans="1:2">
      <c r="A446" s="51" t="s">
        <v>974</v>
      </c>
      <c r="B446" s="47">
        <v>0</v>
      </c>
    </row>
    <row r="447" s="1" customFormat="1" ht="17" customHeight="1" spans="1:2">
      <c r="A447" s="51" t="s">
        <v>975</v>
      </c>
      <c r="B447" s="47">
        <v>0</v>
      </c>
    </row>
    <row r="448" s="1" customFormat="1" ht="17" customHeight="1" spans="1:2">
      <c r="A448" s="51" t="s">
        <v>976</v>
      </c>
      <c r="B448" s="47">
        <v>0</v>
      </c>
    </row>
    <row r="449" s="1" customFormat="1" ht="17" customHeight="1" spans="1:2">
      <c r="A449" s="51" t="s">
        <v>977</v>
      </c>
      <c r="B449" s="47">
        <v>0</v>
      </c>
    </row>
    <row r="450" s="1" customFormat="1" ht="17" customHeight="1" spans="1:2">
      <c r="A450" s="96" t="s">
        <v>978</v>
      </c>
      <c r="B450" s="47">
        <f>SUM(B451:B455)</f>
        <v>22</v>
      </c>
    </row>
    <row r="451" s="1" customFormat="1" ht="17" customHeight="1" spans="1:2">
      <c r="A451" s="51" t="s">
        <v>970</v>
      </c>
      <c r="B451" s="47">
        <v>0</v>
      </c>
    </row>
    <row r="452" s="1" customFormat="1" ht="17" customHeight="1" spans="1:2">
      <c r="A452" s="51" t="s">
        <v>979</v>
      </c>
      <c r="B452" s="47">
        <v>0</v>
      </c>
    </row>
    <row r="453" s="1" customFormat="1" ht="17" customHeight="1" spans="1:2">
      <c r="A453" s="51" t="s">
        <v>980</v>
      </c>
      <c r="B453" s="47">
        <v>0</v>
      </c>
    </row>
    <row r="454" s="1" customFormat="1" ht="17" customHeight="1" spans="1:2">
      <c r="A454" s="51" t="s">
        <v>981</v>
      </c>
      <c r="B454" s="47">
        <v>0</v>
      </c>
    </row>
    <row r="455" s="1" customFormat="1" ht="17" customHeight="1" spans="1:2">
      <c r="A455" s="51" t="s">
        <v>982</v>
      </c>
      <c r="B455" s="47">
        <v>22</v>
      </c>
    </row>
    <row r="456" s="1" customFormat="1" ht="17" customHeight="1" spans="1:2">
      <c r="A456" s="96" t="s">
        <v>983</v>
      </c>
      <c r="B456" s="47">
        <f>SUM(B457:B460)</f>
        <v>29397</v>
      </c>
    </row>
    <row r="457" s="1" customFormat="1" ht="17" customHeight="1" spans="1:2">
      <c r="A457" s="51" t="s">
        <v>970</v>
      </c>
      <c r="B457" s="47">
        <v>0</v>
      </c>
    </row>
    <row r="458" s="1" customFormat="1" ht="17" customHeight="1" spans="1:2">
      <c r="A458" s="51" t="s">
        <v>984</v>
      </c>
      <c r="B458" s="47">
        <v>2030</v>
      </c>
    </row>
    <row r="459" s="1" customFormat="1" ht="17" customHeight="1" spans="1:2">
      <c r="A459" s="51" t="s">
        <v>985</v>
      </c>
      <c r="B459" s="47">
        <v>0</v>
      </c>
    </row>
    <row r="460" s="1" customFormat="1" ht="17" customHeight="1" spans="1:2">
      <c r="A460" s="51" t="s">
        <v>986</v>
      </c>
      <c r="B460" s="47">
        <v>27367</v>
      </c>
    </row>
    <row r="461" s="1" customFormat="1" ht="17" customHeight="1" spans="1:2">
      <c r="A461" s="96" t="s">
        <v>987</v>
      </c>
      <c r="B461" s="47">
        <f>SUM(B462:B465)</f>
        <v>115</v>
      </c>
    </row>
    <row r="462" s="1" customFormat="1" ht="17" customHeight="1" spans="1:2">
      <c r="A462" s="51" t="s">
        <v>970</v>
      </c>
      <c r="B462" s="47">
        <v>0</v>
      </c>
    </row>
    <row r="463" s="1" customFormat="1" ht="17" customHeight="1" spans="1:2">
      <c r="A463" s="51" t="s">
        <v>988</v>
      </c>
      <c r="B463" s="47">
        <v>0</v>
      </c>
    </row>
    <row r="464" s="1" customFormat="1" ht="17" customHeight="1" spans="1:2">
      <c r="A464" s="51" t="s">
        <v>989</v>
      </c>
      <c r="B464" s="47">
        <v>5</v>
      </c>
    </row>
    <row r="465" s="1" customFormat="1" ht="17" customHeight="1" spans="1:2">
      <c r="A465" s="51" t="s">
        <v>990</v>
      </c>
      <c r="B465" s="47">
        <v>110</v>
      </c>
    </row>
    <row r="466" s="1" customFormat="1" ht="17" customHeight="1" spans="1:2">
      <c r="A466" s="96" t="s">
        <v>991</v>
      </c>
      <c r="B466" s="47">
        <f>SUM(B467:B470)</f>
        <v>11</v>
      </c>
    </row>
    <row r="467" s="1" customFormat="1" ht="17" customHeight="1" spans="1:2">
      <c r="A467" s="51" t="s">
        <v>992</v>
      </c>
      <c r="B467" s="47">
        <v>0</v>
      </c>
    </row>
    <row r="468" s="1" customFormat="1" ht="17" customHeight="1" spans="1:2">
      <c r="A468" s="51" t="s">
        <v>993</v>
      </c>
      <c r="B468" s="47">
        <v>11</v>
      </c>
    </row>
    <row r="469" s="1" customFormat="1" ht="17" customHeight="1" spans="1:2">
      <c r="A469" s="51" t="s">
        <v>994</v>
      </c>
      <c r="B469" s="47">
        <v>0</v>
      </c>
    </row>
    <row r="470" s="1" customFormat="1" ht="17" customHeight="1" spans="1:2">
      <c r="A470" s="51" t="s">
        <v>995</v>
      </c>
      <c r="B470" s="47">
        <v>0</v>
      </c>
    </row>
    <row r="471" s="1" customFormat="1" ht="17" customHeight="1" spans="1:2">
      <c r="A471" s="96" t="s">
        <v>996</v>
      </c>
      <c r="B471" s="47">
        <f>SUM(B472:B477)</f>
        <v>188</v>
      </c>
    </row>
    <row r="472" s="1" customFormat="1" ht="17" customHeight="1" spans="1:2">
      <c r="A472" s="51" t="s">
        <v>970</v>
      </c>
      <c r="B472" s="47">
        <v>0</v>
      </c>
    </row>
    <row r="473" s="1" customFormat="1" ht="17" customHeight="1" spans="1:2">
      <c r="A473" s="51" t="s">
        <v>997</v>
      </c>
      <c r="B473" s="47">
        <v>30</v>
      </c>
    </row>
    <row r="474" s="1" customFormat="1" ht="17" customHeight="1" spans="1:2">
      <c r="A474" s="51" t="s">
        <v>998</v>
      </c>
      <c r="B474" s="47">
        <v>0</v>
      </c>
    </row>
    <row r="475" s="1" customFormat="1" ht="17" customHeight="1" spans="1:2">
      <c r="A475" s="51" t="s">
        <v>999</v>
      </c>
      <c r="B475" s="47">
        <v>0</v>
      </c>
    </row>
    <row r="476" s="1" customFormat="1" ht="17" customHeight="1" spans="1:2">
      <c r="A476" s="51" t="s">
        <v>1000</v>
      </c>
      <c r="B476" s="47">
        <v>36</v>
      </c>
    </row>
    <row r="477" s="1" customFormat="1" ht="17" customHeight="1" spans="1:2">
      <c r="A477" s="51" t="s">
        <v>1001</v>
      </c>
      <c r="B477" s="47">
        <v>122</v>
      </c>
    </row>
    <row r="478" s="1" customFormat="1" ht="17" customHeight="1" spans="1:2">
      <c r="A478" s="96" t="s">
        <v>1002</v>
      </c>
      <c r="B478" s="47">
        <f>SUM(B479:B481)</f>
        <v>0</v>
      </c>
    </row>
    <row r="479" s="1" customFormat="1" ht="17" customHeight="1" spans="1:2">
      <c r="A479" s="51" t="s">
        <v>1003</v>
      </c>
      <c r="B479" s="47">
        <v>0</v>
      </c>
    </row>
    <row r="480" s="1" customFormat="1" ht="17" customHeight="1" spans="1:2">
      <c r="A480" s="51" t="s">
        <v>1004</v>
      </c>
      <c r="B480" s="47">
        <v>0</v>
      </c>
    </row>
    <row r="481" s="1" customFormat="1" ht="17" customHeight="1" spans="1:2">
      <c r="A481" s="51" t="s">
        <v>1005</v>
      </c>
      <c r="B481" s="47">
        <v>0</v>
      </c>
    </row>
    <row r="482" s="1" customFormat="1" ht="17" customHeight="1" spans="1:2">
      <c r="A482" s="96" t="s">
        <v>1006</v>
      </c>
      <c r="B482" s="47">
        <f>SUM(B483:B485)</f>
        <v>0</v>
      </c>
    </row>
    <row r="483" s="1" customFormat="1" ht="17" customHeight="1" spans="1:2">
      <c r="A483" s="51" t="s">
        <v>1007</v>
      </c>
      <c r="B483" s="47">
        <v>0</v>
      </c>
    </row>
    <row r="484" s="1" customFormat="1" ht="17" customHeight="1" spans="1:2">
      <c r="A484" s="51" t="s">
        <v>1008</v>
      </c>
      <c r="B484" s="47">
        <v>0</v>
      </c>
    </row>
    <row r="485" s="1" customFormat="1" ht="17" customHeight="1" spans="1:2">
      <c r="A485" s="51" t="s">
        <v>1009</v>
      </c>
      <c r="B485" s="47">
        <v>0</v>
      </c>
    </row>
    <row r="486" s="1" customFormat="1" ht="17" customHeight="1" spans="1:2">
      <c r="A486" s="96" t="s">
        <v>1010</v>
      </c>
      <c r="B486" s="47">
        <f>SUM(B487:B490)</f>
        <v>2867</v>
      </c>
    </row>
    <row r="487" s="1" customFormat="1" ht="17" customHeight="1" spans="1:2">
      <c r="A487" s="51" t="s">
        <v>1011</v>
      </c>
      <c r="B487" s="47">
        <v>10</v>
      </c>
    </row>
    <row r="488" s="1" customFormat="1" ht="17" customHeight="1" spans="1:2">
      <c r="A488" s="51" t="s">
        <v>1012</v>
      </c>
      <c r="B488" s="47">
        <v>0</v>
      </c>
    </row>
    <row r="489" s="1" customFormat="1" ht="17" customHeight="1" spans="1:2">
      <c r="A489" s="51" t="s">
        <v>1013</v>
      </c>
      <c r="B489" s="47">
        <v>0</v>
      </c>
    </row>
    <row r="490" s="1" customFormat="1" ht="17" customHeight="1" spans="1:2">
      <c r="A490" s="51" t="s">
        <v>1014</v>
      </c>
      <c r="B490" s="47">
        <v>2857</v>
      </c>
    </row>
    <row r="491" s="1" customFormat="1" ht="17" customHeight="1" spans="1:2">
      <c r="A491" s="96" t="s">
        <v>1015</v>
      </c>
      <c r="B491" s="47">
        <f>SUM(B492,B508,B516,B527,B536,B544)</f>
        <v>20527</v>
      </c>
    </row>
    <row r="492" s="1" customFormat="1" ht="17" customHeight="1" spans="1:2">
      <c r="A492" s="96" t="s">
        <v>1016</v>
      </c>
      <c r="B492" s="47">
        <f>SUM(B493:B507)</f>
        <v>9236</v>
      </c>
    </row>
    <row r="493" s="1" customFormat="1" ht="17" customHeight="1" spans="1:2">
      <c r="A493" s="51" t="s">
        <v>689</v>
      </c>
      <c r="B493" s="47">
        <v>1754</v>
      </c>
    </row>
    <row r="494" s="1" customFormat="1" ht="17" customHeight="1" spans="1:2">
      <c r="A494" s="51" t="s">
        <v>690</v>
      </c>
      <c r="B494" s="47">
        <v>572</v>
      </c>
    </row>
    <row r="495" s="1" customFormat="1" ht="17" customHeight="1" spans="1:2">
      <c r="A495" s="51" t="s">
        <v>691</v>
      </c>
      <c r="B495" s="47">
        <v>0</v>
      </c>
    </row>
    <row r="496" s="1" customFormat="1" ht="17" customHeight="1" spans="1:2">
      <c r="A496" s="51" t="s">
        <v>1017</v>
      </c>
      <c r="B496" s="47">
        <v>160</v>
      </c>
    </row>
    <row r="497" s="1" customFormat="1" ht="17" customHeight="1" spans="1:2">
      <c r="A497" s="51" t="s">
        <v>1018</v>
      </c>
      <c r="B497" s="47">
        <v>100</v>
      </c>
    </row>
    <row r="498" s="1" customFormat="1" ht="17" customHeight="1" spans="1:2">
      <c r="A498" s="51" t="s">
        <v>1019</v>
      </c>
      <c r="B498" s="47">
        <v>0</v>
      </c>
    </row>
    <row r="499" s="1" customFormat="1" ht="17" customHeight="1" spans="1:2">
      <c r="A499" s="51" t="s">
        <v>1020</v>
      </c>
      <c r="B499" s="47">
        <v>243</v>
      </c>
    </row>
    <row r="500" s="1" customFormat="1" ht="17" customHeight="1" spans="1:2">
      <c r="A500" s="51" t="s">
        <v>1021</v>
      </c>
      <c r="B500" s="47">
        <v>0</v>
      </c>
    </row>
    <row r="501" s="1" customFormat="1" ht="16.95" customHeight="1" spans="1:2">
      <c r="A501" s="51" t="s">
        <v>1022</v>
      </c>
      <c r="B501" s="47">
        <v>321</v>
      </c>
    </row>
    <row r="502" s="1" customFormat="1" ht="17" customHeight="1" spans="1:2">
      <c r="A502" s="51" t="s">
        <v>1023</v>
      </c>
      <c r="B502" s="47">
        <v>0</v>
      </c>
    </row>
    <row r="503" s="1" customFormat="1" ht="17" customHeight="1" spans="1:2">
      <c r="A503" s="51" t="s">
        <v>1024</v>
      </c>
      <c r="B503" s="47">
        <v>136</v>
      </c>
    </row>
    <row r="504" s="1" customFormat="1" ht="17" customHeight="1" spans="1:2">
      <c r="A504" s="51" t="s">
        <v>1025</v>
      </c>
      <c r="B504" s="47">
        <v>66</v>
      </c>
    </row>
    <row r="505" s="1" customFormat="1" ht="17" customHeight="1" spans="1:2">
      <c r="A505" s="51" t="s">
        <v>1026</v>
      </c>
      <c r="B505" s="47">
        <v>32</v>
      </c>
    </row>
    <row r="506" s="1" customFormat="1" ht="17" customHeight="1" spans="1:2">
      <c r="A506" s="51" t="s">
        <v>1027</v>
      </c>
      <c r="B506" s="47">
        <v>300</v>
      </c>
    </row>
    <row r="507" s="1" customFormat="1" ht="17" customHeight="1" spans="1:2">
      <c r="A507" s="51" t="s">
        <v>1028</v>
      </c>
      <c r="B507" s="47">
        <v>5552</v>
      </c>
    </row>
    <row r="508" s="1" customFormat="1" ht="17" customHeight="1" spans="1:2">
      <c r="A508" s="96" t="s">
        <v>1029</v>
      </c>
      <c r="B508" s="47">
        <f>SUM(B509:B515)</f>
        <v>5469</v>
      </c>
    </row>
    <row r="509" s="1" customFormat="1" ht="17" customHeight="1" spans="1:2">
      <c r="A509" s="51" t="s">
        <v>689</v>
      </c>
      <c r="B509" s="47">
        <v>0</v>
      </c>
    </row>
    <row r="510" s="1" customFormat="1" ht="17" customHeight="1" spans="1:2">
      <c r="A510" s="51" t="s">
        <v>690</v>
      </c>
      <c r="B510" s="47">
        <v>0</v>
      </c>
    </row>
    <row r="511" s="1" customFormat="1" ht="17" customHeight="1" spans="1:2">
      <c r="A511" s="51" t="s">
        <v>691</v>
      </c>
      <c r="B511" s="47">
        <v>0</v>
      </c>
    </row>
    <row r="512" s="1" customFormat="1" ht="17" customHeight="1" spans="1:2">
      <c r="A512" s="51" t="s">
        <v>1030</v>
      </c>
      <c r="B512" s="47">
        <v>655</v>
      </c>
    </row>
    <row r="513" s="1" customFormat="1" ht="17" customHeight="1" spans="1:2">
      <c r="A513" s="51" t="s">
        <v>1031</v>
      </c>
      <c r="B513" s="47">
        <v>2516</v>
      </c>
    </row>
    <row r="514" s="1" customFormat="1" ht="17" customHeight="1" spans="1:2">
      <c r="A514" s="51" t="s">
        <v>1032</v>
      </c>
      <c r="B514" s="47">
        <v>2293</v>
      </c>
    </row>
    <row r="515" s="1" customFormat="1" ht="17" customHeight="1" spans="1:2">
      <c r="A515" s="51" t="s">
        <v>1033</v>
      </c>
      <c r="B515" s="47">
        <v>5</v>
      </c>
    </row>
    <row r="516" s="1" customFormat="1" ht="17" customHeight="1" spans="1:2">
      <c r="A516" s="96" t="s">
        <v>1034</v>
      </c>
      <c r="B516" s="47">
        <f>SUM(B517:B526)</f>
        <v>1421</v>
      </c>
    </row>
    <row r="517" s="1" customFormat="1" ht="17" customHeight="1" spans="1:2">
      <c r="A517" s="51" t="s">
        <v>689</v>
      </c>
      <c r="B517" s="47">
        <v>0</v>
      </c>
    </row>
    <row r="518" s="1" customFormat="1" ht="17" customHeight="1" spans="1:2">
      <c r="A518" s="51" t="s">
        <v>690</v>
      </c>
      <c r="B518" s="47">
        <v>0</v>
      </c>
    </row>
    <row r="519" s="1" customFormat="1" ht="17" customHeight="1" spans="1:2">
      <c r="A519" s="51" t="s">
        <v>691</v>
      </c>
      <c r="B519" s="47">
        <v>0</v>
      </c>
    </row>
    <row r="520" s="1" customFormat="1" ht="17" customHeight="1" spans="1:2">
      <c r="A520" s="51" t="s">
        <v>1035</v>
      </c>
      <c r="B520" s="47">
        <v>0</v>
      </c>
    </row>
    <row r="521" s="1" customFormat="1" ht="17" customHeight="1" spans="1:2">
      <c r="A521" s="51" t="s">
        <v>1036</v>
      </c>
      <c r="B521" s="47">
        <v>159</v>
      </c>
    </row>
    <row r="522" s="1" customFormat="1" ht="17" customHeight="1" spans="1:2">
      <c r="A522" s="51" t="s">
        <v>1037</v>
      </c>
      <c r="B522" s="47">
        <v>0</v>
      </c>
    </row>
    <row r="523" s="1" customFormat="1" ht="17" customHeight="1" spans="1:2">
      <c r="A523" s="51" t="s">
        <v>1038</v>
      </c>
      <c r="B523" s="47">
        <v>330</v>
      </c>
    </row>
    <row r="524" s="1" customFormat="1" ht="17" customHeight="1" spans="1:2">
      <c r="A524" s="51" t="s">
        <v>1039</v>
      </c>
      <c r="B524" s="47">
        <v>180</v>
      </c>
    </row>
    <row r="525" s="1" customFormat="1" ht="17" customHeight="1" spans="1:2">
      <c r="A525" s="51" t="s">
        <v>1040</v>
      </c>
      <c r="B525" s="47">
        <v>0</v>
      </c>
    </row>
    <row r="526" s="1" customFormat="1" ht="17" customHeight="1" spans="1:2">
      <c r="A526" s="51" t="s">
        <v>1041</v>
      </c>
      <c r="B526" s="47">
        <v>752</v>
      </c>
    </row>
    <row r="527" s="1" customFormat="1" ht="17" customHeight="1" spans="1:2">
      <c r="A527" s="46" t="s">
        <v>1042</v>
      </c>
      <c r="B527" s="47">
        <f>SUM(B528:B535)</f>
        <v>487</v>
      </c>
    </row>
    <row r="528" s="1" customFormat="1" ht="17" customHeight="1" spans="1:2">
      <c r="A528" s="42" t="s">
        <v>689</v>
      </c>
      <c r="B528" s="47">
        <v>0</v>
      </c>
    </row>
    <row r="529" s="1" customFormat="1" ht="17" customHeight="1" spans="1:2">
      <c r="A529" s="42" t="s">
        <v>690</v>
      </c>
      <c r="B529" s="47">
        <v>0</v>
      </c>
    </row>
    <row r="530" s="1" customFormat="1" ht="17" customHeight="1" spans="1:2">
      <c r="A530" s="42" t="s">
        <v>691</v>
      </c>
      <c r="B530" s="47">
        <v>0</v>
      </c>
    </row>
    <row r="531" s="1" customFormat="1" ht="17" customHeight="1" spans="1:2">
      <c r="A531" s="42" t="s">
        <v>1043</v>
      </c>
      <c r="B531" s="47">
        <v>0</v>
      </c>
    </row>
    <row r="532" s="1" customFormat="1" ht="17" customHeight="1" spans="1:2">
      <c r="A532" s="42" t="s">
        <v>1044</v>
      </c>
      <c r="B532" s="47">
        <v>0</v>
      </c>
    </row>
    <row r="533" s="1" customFormat="1" ht="17" customHeight="1" spans="1:2">
      <c r="A533" s="42" t="s">
        <v>1045</v>
      </c>
      <c r="B533" s="47">
        <v>0</v>
      </c>
    </row>
    <row r="534" s="1" customFormat="1" ht="17" customHeight="1" spans="1:2">
      <c r="A534" s="42" t="s">
        <v>1046</v>
      </c>
      <c r="B534" s="47">
        <v>487</v>
      </c>
    </row>
    <row r="535" s="1" customFormat="1" ht="17" customHeight="1" spans="1:2">
      <c r="A535" s="42" t="s">
        <v>1047</v>
      </c>
      <c r="B535" s="47">
        <v>0</v>
      </c>
    </row>
    <row r="536" s="1" customFormat="1" ht="17" customHeight="1" spans="1:2">
      <c r="A536" s="46" t="s">
        <v>1048</v>
      </c>
      <c r="B536" s="47">
        <f>SUM(B537:B543)</f>
        <v>2143</v>
      </c>
    </row>
    <row r="537" s="1" customFormat="1" ht="17" customHeight="1" spans="1:2">
      <c r="A537" s="42" t="s">
        <v>689</v>
      </c>
      <c r="B537" s="47">
        <v>0</v>
      </c>
    </row>
    <row r="538" s="1" customFormat="1" ht="17" customHeight="1" spans="1:2">
      <c r="A538" s="42" t="s">
        <v>690</v>
      </c>
      <c r="B538" s="47">
        <v>0</v>
      </c>
    </row>
    <row r="539" s="1" customFormat="1" ht="17" customHeight="1" spans="1:2">
      <c r="A539" s="42" t="s">
        <v>691</v>
      </c>
      <c r="B539" s="47">
        <v>0</v>
      </c>
    </row>
    <row r="540" s="1" customFormat="1" ht="17" customHeight="1" spans="1:2">
      <c r="A540" s="42" t="s">
        <v>1049</v>
      </c>
      <c r="B540" s="47">
        <v>0</v>
      </c>
    </row>
    <row r="541" s="1" customFormat="1" ht="17" customHeight="1" spans="1:2">
      <c r="A541" s="42" t="s">
        <v>1050</v>
      </c>
      <c r="B541" s="47">
        <v>0</v>
      </c>
    </row>
    <row r="542" s="1" customFormat="1" ht="17" customHeight="1" spans="1:2">
      <c r="A542" s="42" t="s">
        <v>1051</v>
      </c>
      <c r="B542" s="47">
        <v>1718</v>
      </c>
    </row>
    <row r="543" s="1" customFormat="1" ht="17" customHeight="1" spans="1:2">
      <c r="A543" s="42" t="s">
        <v>1052</v>
      </c>
      <c r="B543" s="47">
        <v>425</v>
      </c>
    </row>
    <row r="544" s="1" customFormat="1" ht="17" customHeight="1" spans="1:2">
      <c r="A544" s="96" t="s">
        <v>1053</v>
      </c>
      <c r="B544" s="47">
        <f>SUM(B545:B547)</f>
        <v>1771</v>
      </c>
    </row>
    <row r="545" s="1" customFormat="1" ht="17" customHeight="1" spans="1:2">
      <c r="A545" s="51" t="s">
        <v>1054</v>
      </c>
      <c r="B545" s="47">
        <v>15</v>
      </c>
    </row>
    <row r="546" s="1" customFormat="1" ht="17" customHeight="1" spans="1:2">
      <c r="A546" s="51" t="s">
        <v>1055</v>
      </c>
      <c r="B546" s="47">
        <v>1185</v>
      </c>
    </row>
    <row r="547" s="1" customFormat="1" ht="17" customHeight="1" spans="1:2">
      <c r="A547" s="51" t="s">
        <v>1056</v>
      </c>
      <c r="B547" s="47">
        <v>571</v>
      </c>
    </row>
    <row r="548" s="1" customFormat="1" ht="17" customHeight="1" spans="1:2">
      <c r="A548" s="96" t="s">
        <v>1057</v>
      </c>
      <c r="B548" s="47">
        <f>SUM(B549,B568,B576,B578,B587,B591,B601,B609,B616,B624,B633,B638,B641,B644,B647,B650,B653,B657,B661,B669,B672)</f>
        <v>141704</v>
      </c>
    </row>
    <row r="549" s="1" customFormat="1" ht="17" customHeight="1" spans="1:2">
      <c r="A549" s="96" t="s">
        <v>1058</v>
      </c>
      <c r="B549" s="47">
        <f>SUM(B550:B567)</f>
        <v>4295</v>
      </c>
    </row>
    <row r="550" s="1" customFormat="1" ht="17" customHeight="1" spans="1:2">
      <c r="A550" s="51" t="s">
        <v>689</v>
      </c>
      <c r="B550" s="47">
        <v>2287</v>
      </c>
    </row>
    <row r="551" s="1" customFormat="1" ht="17" customHeight="1" spans="1:2">
      <c r="A551" s="51" t="s">
        <v>690</v>
      </c>
      <c r="B551" s="47">
        <v>1007</v>
      </c>
    </row>
    <row r="552" s="1" customFormat="1" ht="17" customHeight="1" spans="1:2">
      <c r="A552" s="51" t="s">
        <v>691</v>
      </c>
      <c r="B552" s="47">
        <v>0</v>
      </c>
    </row>
    <row r="553" s="1" customFormat="1" ht="17" customHeight="1" spans="1:2">
      <c r="A553" s="51" t="s">
        <v>1059</v>
      </c>
      <c r="B553" s="47">
        <v>0</v>
      </c>
    </row>
    <row r="554" s="1" customFormat="1" ht="17" customHeight="1" spans="1:2">
      <c r="A554" s="51" t="s">
        <v>1060</v>
      </c>
      <c r="B554" s="47">
        <v>0</v>
      </c>
    </row>
    <row r="555" s="1" customFormat="1" ht="17" customHeight="1" spans="1:2">
      <c r="A555" s="51" t="s">
        <v>1061</v>
      </c>
      <c r="B555" s="47">
        <v>0</v>
      </c>
    </row>
    <row r="556" s="1" customFormat="1" ht="17" customHeight="1" spans="1:2">
      <c r="A556" s="51" t="s">
        <v>1062</v>
      </c>
      <c r="B556" s="47">
        <v>0</v>
      </c>
    </row>
    <row r="557" s="1" customFormat="1" ht="17" customHeight="1" spans="1:2">
      <c r="A557" s="51" t="s">
        <v>730</v>
      </c>
      <c r="B557" s="47">
        <v>70</v>
      </c>
    </row>
    <row r="558" s="1" customFormat="1" ht="16.95" customHeight="1" spans="1:2">
      <c r="A558" s="51" t="s">
        <v>1063</v>
      </c>
      <c r="B558" s="47">
        <v>73</v>
      </c>
    </row>
    <row r="559" s="1" customFormat="1" ht="17" customHeight="1" spans="1:2">
      <c r="A559" s="51" t="s">
        <v>1064</v>
      </c>
      <c r="B559" s="47">
        <v>0</v>
      </c>
    </row>
    <row r="560" s="1" customFormat="1" ht="17" customHeight="1" spans="1:2">
      <c r="A560" s="51" t="s">
        <v>1065</v>
      </c>
      <c r="B560" s="47">
        <v>0</v>
      </c>
    </row>
    <row r="561" s="1" customFormat="1" ht="17" customHeight="1" spans="1:2">
      <c r="A561" s="51" t="s">
        <v>1066</v>
      </c>
      <c r="B561" s="47">
        <v>0</v>
      </c>
    </row>
    <row r="562" s="1" customFormat="1" ht="17" customHeight="1" spans="1:2">
      <c r="A562" s="51" t="s">
        <v>1067</v>
      </c>
      <c r="B562" s="47">
        <v>0</v>
      </c>
    </row>
    <row r="563" s="1" customFormat="1" ht="17" customHeight="1" spans="1:2">
      <c r="A563" s="51" t="s">
        <v>1068</v>
      </c>
      <c r="B563" s="47">
        <v>0</v>
      </c>
    </row>
    <row r="564" s="1" customFormat="1" ht="17" customHeight="1" spans="1:2">
      <c r="A564" s="51" t="s">
        <v>1069</v>
      </c>
      <c r="B564" s="47">
        <v>0</v>
      </c>
    </row>
    <row r="565" s="1" customFormat="1" ht="17" customHeight="1" spans="1:2">
      <c r="A565" s="51" t="s">
        <v>1070</v>
      </c>
      <c r="B565" s="47">
        <v>0</v>
      </c>
    </row>
    <row r="566" s="1" customFormat="1" ht="17" customHeight="1" spans="1:2">
      <c r="A566" s="51" t="s">
        <v>698</v>
      </c>
      <c r="B566" s="47">
        <v>0</v>
      </c>
    </row>
    <row r="567" s="1" customFormat="1" ht="17" customHeight="1" spans="1:2">
      <c r="A567" s="51" t="s">
        <v>1071</v>
      </c>
      <c r="B567" s="47">
        <v>858</v>
      </c>
    </row>
    <row r="568" s="1" customFormat="1" ht="17" customHeight="1" spans="1:2">
      <c r="A568" s="96" t="s">
        <v>1072</v>
      </c>
      <c r="B568" s="47">
        <f>SUM(B569:B575)</f>
        <v>3337</v>
      </c>
    </row>
    <row r="569" s="1" customFormat="1" ht="17" customHeight="1" spans="1:2">
      <c r="A569" s="51" t="s">
        <v>689</v>
      </c>
      <c r="B569" s="47">
        <v>934</v>
      </c>
    </row>
    <row r="570" s="1" customFormat="1" ht="17" customHeight="1" spans="1:2">
      <c r="A570" s="51" t="s">
        <v>690</v>
      </c>
      <c r="B570" s="47">
        <v>1082</v>
      </c>
    </row>
    <row r="571" s="1" customFormat="1" ht="17" customHeight="1" spans="1:2">
      <c r="A571" s="51" t="s">
        <v>691</v>
      </c>
      <c r="B571" s="47">
        <v>0</v>
      </c>
    </row>
    <row r="572" s="1" customFormat="1" ht="17" customHeight="1" spans="1:2">
      <c r="A572" s="51" t="s">
        <v>1073</v>
      </c>
      <c r="B572" s="47">
        <v>268</v>
      </c>
    </row>
    <row r="573" s="1" customFormat="1" ht="17" customHeight="1" spans="1:2">
      <c r="A573" s="51" t="s">
        <v>1074</v>
      </c>
      <c r="B573" s="47">
        <v>0</v>
      </c>
    </row>
    <row r="574" s="1" customFormat="1" ht="17" customHeight="1" spans="1:2">
      <c r="A574" s="51" t="s">
        <v>1075</v>
      </c>
      <c r="B574" s="47">
        <v>843</v>
      </c>
    </row>
    <row r="575" s="1" customFormat="1" ht="17" customHeight="1" spans="1:2">
      <c r="A575" s="51" t="s">
        <v>1076</v>
      </c>
      <c r="B575" s="47">
        <v>210</v>
      </c>
    </row>
    <row r="576" s="1" customFormat="1" ht="17" customHeight="1" spans="1:2">
      <c r="A576" s="96" t="s">
        <v>1077</v>
      </c>
      <c r="B576" s="47">
        <f>B577</f>
        <v>0</v>
      </c>
    </row>
    <row r="577" s="1" customFormat="1" ht="17" customHeight="1" spans="1:2">
      <c r="A577" s="51" t="s">
        <v>1078</v>
      </c>
      <c r="B577" s="47">
        <v>0</v>
      </c>
    </row>
    <row r="578" s="1" customFormat="1" ht="17" customHeight="1" spans="1:2">
      <c r="A578" s="96" t="s">
        <v>1079</v>
      </c>
      <c r="B578" s="47">
        <f>SUM(B579:B586)</f>
        <v>60541</v>
      </c>
    </row>
    <row r="579" s="1" customFormat="1" ht="17" customHeight="1" spans="1:2">
      <c r="A579" s="51" t="s">
        <v>1080</v>
      </c>
      <c r="B579" s="47">
        <v>281</v>
      </c>
    </row>
    <row r="580" s="1" customFormat="1" ht="17" customHeight="1" spans="1:2">
      <c r="A580" s="51" t="s">
        <v>1081</v>
      </c>
      <c r="B580" s="47">
        <v>502</v>
      </c>
    </row>
    <row r="581" s="1" customFormat="1" ht="17" customHeight="1" spans="1:2">
      <c r="A581" s="51" t="s">
        <v>1082</v>
      </c>
      <c r="B581" s="47">
        <v>0</v>
      </c>
    </row>
    <row r="582" s="1" customFormat="1" ht="17" customHeight="1" spans="1:2">
      <c r="A582" s="51" t="s">
        <v>1083</v>
      </c>
      <c r="B582" s="47">
        <v>10437</v>
      </c>
    </row>
    <row r="583" s="1" customFormat="1" ht="17" customHeight="1" spans="1:2">
      <c r="A583" s="51" t="s">
        <v>1084</v>
      </c>
      <c r="B583" s="47">
        <v>2565</v>
      </c>
    </row>
    <row r="584" s="1" customFormat="1" ht="17" customHeight="1" spans="1:2">
      <c r="A584" s="51" t="s">
        <v>1085</v>
      </c>
      <c r="B584" s="47">
        <v>18385</v>
      </c>
    </row>
    <row r="585" s="1" customFormat="1" ht="17" customHeight="1" spans="1:2">
      <c r="A585" s="51" t="s">
        <v>1086</v>
      </c>
      <c r="B585" s="47">
        <v>0</v>
      </c>
    </row>
    <row r="586" s="1" customFormat="1" ht="17" customHeight="1" spans="1:2">
      <c r="A586" s="51" t="s">
        <v>1087</v>
      </c>
      <c r="B586" s="47">
        <v>28371</v>
      </c>
    </row>
    <row r="587" s="1" customFormat="1" ht="17" customHeight="1" spans="1:2">
      <c r="A587" s="96" t="s">
        <v>1088</v>
      </c>
      <c r="B587" s="47">
        <f>SUM(B588:B590)</f>
        <v>9750</v>
      </c>
    </row>
    <row r="588" s="1" customFormat="1" ht="17" customHeight="1" spans="1:2">
      <c r="A588" s="51" t="s">
        <v>1089</v>
      </c>
      <c r="B588" s="47">
        <v>9750</v>
      </c>
    </row>
    <row r="589" s="1" customFormat="1" ht="17" customHeight="1" spans="1:2">
      <c r="A589" s="51" t="s">
        <v>1090</v>
      </c>
      <c r="B589" s="47">
        <v>0</v>
      </c>
    </row>
    <row r="590" s="1" customFormat="1" ht="17" customHeight="1" spans="1:2">
      <c r="A590" s="51" t="s">
        <v>1091</v>
      </c>
      <c r="B590" s="47">
        <v>0</v>
      </c>
    </row>
    <row r="591" s="1" customFormat="1" ht="17" customHeight="1" spans="1:2">
      <c r="A591" s="96" t="s">
        <v>1092</v>
      </c>
      <c r="B591" s="47">
        <f>SUM(B592:B600)</f>
        <v>5497</v>
      </c>
    </row>
    <row r="592" s="1" customFormat="1" ht="17" customHeight="1" spans="1:2">
      <c r="A592" s="51" t="s">
        <v>1093</v>
      </c>
      <c r="B592" s="47">
        <v>754</v>
      </c>
    </row>
    <row r="593" s="1" customFormat="1" ht="17" customHeight="1" spans="1:2">
      <c r="A593" s="51" t="s">
        <v>1094</v>
      </c>
      <c r="B593" s="47">
        <v>0</v>
      </c>
    </row>
    <row r="594" s="1" customFormat="1" ht="17" customHeight="1" spans="1:2">
      <c r="A594" s="51" t="s">
        <v>1095</v>
      </c>
      <c r="B594" s="47">
        <v>0</v>
      </c>
    </row>
    <row r="595" s="1" customFormat="1" ht="17" customHeight="1" spans="1:2">
      <c r="A595" s="51" t="s">
        <v>1096</v>
      </c>
      <c r="B595" s="47">
        <v>0</v>
      </c>
    </row>
    <row r="596" s="1" customFormat="1" ht="17" customHeight="1" spans="1:2">
      <c r="A596" s="51" t="s">
        <v>1097</v>
      </c>
      <c r="B596" s="47">
        <v>0</v>
      </c>
    </row>
    <row r="597" s="1" customFormat="1" ht="17" customHeight="1" spans="1:2">
      <c r="A597" s="51" t="s">
        <v>1098</v>
      </c>
      <c r="B597" s="47">
        <v>0</v>
      </c>
    </row>
    <row r="598" s="1" customFormat="1" ht="17" customHeight="1" spans="1:2">
      <c r="A598" s="51" t="s">
        <v>1099</v>
      </c>
      <c r="B598" s="47">
        <v>0</v>
      </c>
    </row>
    <row r="599" s="1" customFormat="1" ht="17" customHeight="1" spans="1:2">
      <c r="A599" s="51" t="s">
        <v>1100</v>
      </c>
      <c r="B599" s="47">
        <v>0</v>
      </c>
    </row>
    <row r="600" s="1" customFormat="1" ht="17" customHeight="1" spans="1:2">
      <c r="A600" s="51" t="s">
        <v>1101</v>
      </c>
      <c r="B600" s="47">
        <v>4743</v>
      </c>
    </row>
    <row r="601" s="1" customFormat="1" ht="17" customHeight="1" spans="1:2">
      <c r="A601" s="96" t="s">
        <v>1102</v>
      </c>
      <c r="B601" s="47">
        <f>SUM(B602:B608)</f>
        <v>9396</v>
      </c>
    </row>
    <row r="602" s="1" customFormat="1" ht="17" customHeight="1" spans="1:2">
      <c r="A602" s="51" t="s">
        <v>1103</v>
      </c>
      <c r="B602" s="47">
        <v>1547</v>
      </c>
    </row>
    <row r="603" s="1" customFormat="1" ht="17" customHeight="1" spans="1:2">
      <c r="A603" s="51" t="s">
        <v>1104</v>
      </c>
      <c r="B603" s="47">
        <v>58</v>
      </c>
    </row>
    <row r="604" s="1" customFormat="1" ht="17" customHeight="1" spans="1:2">
      <c r="A604" s="51" t="s">
        <v>1105</v>
      </c>
      <c r="B604" s="47">
        <v>0</v>
      </c>
    </row>
    <row r="605" s="1" customFormat="1" ht="17" customHeight="1" spans="1:2">
      <c r="A605" s="51" t="s">
        <v>1106</v>
      </c>
      <c r="B605" s="47">
        <v>234</v>
      </c>
    </row>
    <row r="606" s="1" customFormat="1" ht="17" customHeight="1" spans="1:2">
      <c r="A606" s="51" t="s">
        <v>1107</v>
      </c>
      <c r="B606" s="47">
        <v>2648</v>
      </c>
    </row>
    <row r="607" s="1" customFormat="1" ht="17" customHeight="1" spans="1:2">
      <c r="A607" s="51" t="s">
        <v>1108</v>
      </c>
      <c r="B607" s="47">
        <v>0</v>
      </c>
    </row>
    <row r="608" s="1" customFormat="1" ht="17" customHeight="1" spans="1:2">
      <c r="A608" s="51" t="s">
        <v>1109</v>
      </c>
      <c r="B608" s="47">
        <v>4909</v>
      </c>
    </row>
    <row r="609" s="1" customFormat="1" ht="17" customHeight="1" spans="1:2">
      <c r="A609" s="96" t="s">
        <v>1110</v>
      </c>
      <c r="B609" s="47">
        <f>SUM(B610:B615)</f>
        <v>816</v>
      </c>
    </row>
    <row r="610" s="1" customFormat="1" ht="17" customHeight="1" spans="1:2">
      <c r="A610" s="51" t="s">
        <v>1111</v>
      </c>
      <c r="B610" s="47">
        <v>431</v>
      </c>
    </row>
    <row r="611" s="1" customFormat="1" ht="17" customHeight="1" spans="1:2">
      <c r="A611" s="51" t="s">
        <v>1112</v>
      </c>
      <c r="B611" s="47">
        <v>243</v>
      </c>
    </row>
    <row r="612" s="1" customFormat="1" ht="17" customHeight="1" spans="1:2">
      <c r="A612" s="51" t="s">
        <v>1113</v>
      </c>
      <c r="B612" s="47">
        <v>10</v>
      </c>
    </row>
    <row r="613" s="1" customFormat="1" ht="17" customHeight="1" spans="1:2">
      <c r="A613" s="51" t="s">
        <v>1114</v>
      </c>
      <c r="B613" s="47">
        <v>0</v>
      </c>
    </row>
    <row r="614" s="1" customFormat="1" ht="17" customHeight="1" spans="1:2">
      <c r="A614" s="51" t="s">
        <v>1115</v>
      </c>
      <c r="B614" s="47">
        <v>36</v>
      </c>
    </row>
    <row r="615" s="1" customFormat="1" ht="17" customHeight="1" spans="1:2">
      <c r="A615" s="51" t="s">
        <v>1116</v>
      </c>
      <c r="B615" s="47">
        <v>96</v>
      </c>
    </row>
    <row r="616" s="1" customFormat="1" ht="17" customHeight="1" spans="1:2">
      <c r="A616" s="96" t="s">
        <v>1117</v>
      </c>
      <c r="B616" s="47">
        <f>SUM(B617:B623)</f>
        <v>4623</v>
      </c>
    </row>
    <row r="617" s="1" customFormat="1" ht="17" customHeight="1" spans="1:2">
      <c r="A617" s="51" t="s">
        <v>1118</v>
      </c>
      <c r="B617" s="47">
        <v>358</v>
      </c>
    </row>
    <row r="618" s="1" customFormat="1" ht="17" customHeight="1" spans="1:2">
      <c r="A618" s="51" t="s">
        <v>1119</v>
      </c>
      <c r="B618" s="47">
        <v>3060</v>
      </c>
    </row>
    <row r="619" s="1" customFormat="1" ht="17" customHeight="1" spans="1:2">
      <c r="A619" s="51" t="s">
        <v>1120</v>
      </c>
      <c r="B619" s="47">
        <v>0</v>
      </c>
    </row>
    <row r="620" s="1" customFormat="1" ht="17" customHeight="1" spans="1:2">
      <c r="A620" s="51" t="s">
        <v>1121</v>
      </c>
      <c r="B620" s="47">
        <v>76</v>
      </c>
    </row>
    <row r="621" s="1" customFormat="1" ht="17" customHeight="1" spans="1:2">
      <c r="A621" s="51" t="s">
        <v>1122</v>
      </c>
      <c r="B621" s="47">
        <v>0</v>
      </c>
    </row>
    <row r="622" s="1" customFormat="1" ht="17" customHeight="1" spans="1:2">
      <c r="A622" s="51" t="s">
        <v>1123</v>
      </c>
      <c r="B622" s="47">
        <v>1129</v>
      </c>
    </row>
    <row r="623" s="1" customFormat="1" ht="17" customHeight="1" spans="1:2">
      <c r="A623" s="51" t="s">
        <v>1124</v>
      </c>
      <c r="B623" s="47">
        <v>0</v>
      </c>
    </row>
    <row r="624" s="1" customFormat="1" ht="17" customHeight="1" spans="1:2">
      <c r="A624" s="96" t="s">
        <v>1125</v>
      </c>
      <c r="B624" s="47">
        <f>SUM(B625:B632)</f>
        <v>4073</v>
      </c>
    </row>
    <row r="625" s="1" customFormat="1" ht="17" customHeight="1" spans="1:2">
      <c r="A625" s="51" t="s">
        <v>689</v>
      </c>
      <c r="B625" s="47">
        <v>182</v>
      </c>
    </row>
    <row r="626" s="1" customFormat="1" ht="17" customHeight="1" spans="1:2">
      <c r="A626" s="51" t="s">
        <v>690</v>
      </c>
      <c r="B626" s="47">
        <v>95</v>
      </c>
    </row>
    <row r="627" s="1" customFormat="1" ht="17" customHeight="1" spans="1:2">
      <c r="A627" s="51" t="s">
        <v>691</v>
      </c>
      <c r="B627" s="47">
        <v>0</v>
      </c>
    </row>
    <row r="628" s="1" customFormat="1" ht="17" customHeight="1" spans="1:2">
      <c r="A628" s="51" t="s">
        <v>1126</v>
      </c>
      <c r="B628" s="47">
        <v>524</v>
      </c>
    </row>
    <row r="629" s="1" customFormat="1" ht="17" customHeight="1" spans="1:2">
      <c r="A629" s="51" t="s">
        <v>1127</v>
      </c>
      <c r="B629" s="47">
        <v>339</v>
      </c>
    </row>
    <row r="630" s="1" customFormat="1" ht="16.95" customHeight="1" spans="1:2">
      <c r="A630" s="51" t="s">
        <v>1128</v>
      </c>
      <c r="B630" s="47">
        <v>0</v>
      </c>
    </row>
    <row r="631" s="1" customFormat="1" ht="17" customHeight="1" spans="1:2">
      <c r="A631" s="51" t="s">
        <v>1129</v>
      </c>
      <c r="B631" s="47">
        <v>2023</v>
      </c>
    </row>
    <row r="632" s="1" customFormat="1" ht="17" customHeight="1" spans="1:2">
      <c r="A632" s="51" t="s">
        <v>1130</v>
      </c>
      <c r="B632" s="47">
        <v>910</v>
      </c>
    </row>
    <row r="633" s="1" customFormat="1" ht="17" customHeight="1" spans="1:2">
      <c r="A633" s="96" t="s">
        <v>1131</v>
      </c>
      <c r="B633" s="47">
        <f>SUM(B634:B637)</f>
        <v>132</v>
      </c>
    </row>
    <row r="634" s="1" customFormat="1" ht="17" customHeight="1" spans="1:2">
      <c r="A634" s="51" t="s">
        <v>689</v>
      </c>
      <c r="B634" s="47">
        <v>87</v>
      </c>
    </row>
    <row r="635" s="1" customFormat="1" ht="17" customHeight="1" spans="1:2">
      <c r="A635" s="51" t="s">
        <v>690</v>
      </c>
      <c r="B635" s="47">
        <v>41</v>
      </c>
    </row>
    <row r="636" s="1" customFormat="1" ht="17" customHeight="1" spans="1:2">
      <c r="A636" s="51" t="s">
        <v>691</v>
      </c>
      <c r="B636" s="47">
        <v>0</v>
      </c>
    </row>
    <row r="637" s="1" customFormat="1" ht="17" customHeight="1" spans="1:2">
      <c r="A637" s="51" t="s">
        <v>1132</v>
      </c>
      <c r="B637" s="47">
        <v>4</v>
      </c>
    </row>
    <row r="638" s="1" customFormat="1" ht="17" customHeight="1" spans="1:2">
      <c r="A638" s="96" t="s">
        <v>1133</v>
      </c>
      <c r="B638" s="47">
        <f>SUM(B639:B640)</f>
        <v>9220</v>
      </c>
    </row>
    <row r="639" s="1" customFormat="1" ht="17" customHeight="1" spans="1:2">
      <c r="A639" s="51" t="s">
        <v>1134</v>
      </c>
      <c r="B639" s="47">
        <v>775</v>
      </c>
    </row>
    <row r="640" s="1" customFormat="1" ht="17" customHeight="1" spans="1:2">
      <c r="A640" s="51" t="s">
        <v>1135</v>
      </c>
      <c r="B640" s="47">
        <v>8445</v>
      </c>
    </row>
    <row r="641" s="1" customFormat="1" ht="17" customHeight="1" spans="1:2">
      <c r="A641" s="96" t="s">
        <v>1136</v>
      </c>
      <c r="B641" s="47">
        <f>SUM(B642:B643)</f>
        <v>361</v>
      </c>
    </row>
    <row r="642" s="1" customFormat="1" ht="17" customHeight="1" spans="1:2">
      <c r="A642" s="51" t="s">
        <v>1137</v>
      </c>
      <c r="B642" s="47">
        <v>272</v>
      </c>
    </row>
    <row r="643" s="1" customFormat="1" ht="17" customHeight="1" spans="1:2">
      <c r="A643" s="51" t="s">
        <v>1138</v>
      </c>
      <c r="B643" s="47">
        <v>89</v>
      </c>
    </row>
    <row r="644" s="1" customFormat="1" ht="17" customHeight="1" spans="1:2">
      <c r="A644" s="96" t="s">
        <v>1139</v>
      </c>
      <c r="B644" s="47">
        <f>SUM(B645:B646)</f>
        <v>2965</v>
      </c>
    </row>
    <row r="645" s="1" customFormat="1" ht="17" customHeight="1" spans="1:2">
      <c r="A645" s="51" t="s">
        <v>1140</v>
      </c>
      <c r="B645" s="47">
        <v>119</v>
      </c>
    </row>
    <row r="646" s="1" customFormat="1" ht="17" customHeight="1" spans="1:2">
      <c r="A646" s="51" t="s">
        <v>1141</v>
      </c>
      <c r="B646" s="47">
        <v>2846</v>
      </c>
    </row>
    <row r="647" s="1" customFormat="1" ht="17" customHeight="1" spans="1:2">
      <c r="A647" s="96" t="s">
        <v>1142</v>
      </c>
      <c r="B647" s="47">
        <f>SUM(B648:B649)</f>
        <v>0</v>
      </c>
    </row>
    <row r="648" s="1" customFormat="1" ht="17" customHeight="1" spans="1:2">
      <c r="A648" s="51" t="s">
        <v>1143</v>
      </c>
      <c r="B648" s="47">
        <v>0</v>
      </c>
    </row>
    <row r="649" s="1" customFormat="1" ht="17" customHeight="1" spans="1:2">
      <c r="A649" s="51" t="s">
        <v>1144</v>
      </c>
      <c r="B649" s="47">
        <v>0</v>
      </c>
    </row>
    <row r="650" s="1" customFormat="1" ht="17" customHeight="1" spans="1:2">
      <c r="A650" s="96" t="s">
        <v>1145</v>
      </c>
      <c r="B650" s="47">
        <f>SUM(B651:B652)</f>
        <v>1090</v>
      </c>
    </row>
    <row r="651" s="1" customFormat="1" ht="17" customHeight="1" spans="1:2">
      <c r="A651" s="51" t="s">
        <v>1146</v>
      </c>
      <c r="B651" s="47">
        <v>0</v>
      </c>
    </row>
    <row r="652" s="1" customFormat="1" ht="17" customHeight="1" spans="1:2">
      <c r="A652" s="51" t="s">
        <v>1147</v>
      </c>
      <c r="B652" s="47">
        <v>1090</v>
      </c>
    </row>
    <row r="653" s="1" customFormat="1" ht="17" customHeight="1" spans="1:2">
      <c r="A653" s="96" t="s">
        <v>1148</v>
      </c>
      <c r="B653" s="47">
        <f>SUM(B654:B656)</f>
        <v>22954</v>
      </c>
    </row>
    <row r="654" s="1" customFormat="1" ht="17" customHeight="1" spans="1:2">
      <c r="A654" s="51" t="s">
        <v>1149</v>
      </c>
      <c r="B654" s="47">
        <v>0</v>
      </c>
    </row>
    <row r="655" s="1" customFormat="1" ht="17" customHeight="1" spans="1:2">
      <c r="A655" s="51" t="s">
        <v>1150</v>
      </c>
      <c r="B655" s="47">
        <v>22939</v>
      </c>
    </row>
    <row r="656" s="1" customFormat="1" ht="17" customHeight="1" spans="1:2">
      <c r="A656" s="51" t="s">
        <v>1151</v>
      </c>
      <c r="B656" s="47">
        <v>15</v>
      </c>
    </row>
    <row r="657" s="1" customFormat="1" ht="17" customHeight="1" spans="1:2">
      <c r="A657" s="96" t="s">
        <v>1152</v>
      </c>
      <c r="B657" s="47">
        <f>SUM(B658:B660)</f>
        <v>0</v>
      </c>
    </row>
    <row r="658" s="1" customFormat="1" ht="17" customHeight="1" spans="1:2">
      <c r="A658" s="51" t="s">
        <v>1153</v>
      </c>
      <c r="B658" s="47">
        <v>0</v>
      </c>
    </row>
    <row r="659" s="1" customFormat="1" ht="17" customHeight="1" spans="1:2">
      <c r="A659" s="51" t="s">
        <v>1154</v>
      </c>
      <c r="B659" s="47">
        <v>0</v>
      </c>
    </row>
    <row r="660" s="1" customFormat="1" ht="17" customHeight="1" spans="1:2">
      <c r="A660" s="51" t="s">
        <v>1155</v>
      </c>
      <c r="B660" s="47">
        <v>0</v>
      </c>
    </row>
    <row r="661" s="1" customFormat="1" ht="17" customHeight="1" spans="1:2">
      <c r="A661" s="96" t="s">
        <v>1156</v>
      </c>
      <c r="B661" s="47">
        <f>SUM(B662:B668)</f>
        <v>1676</v>
      </c>
    </row>
    <row r="662" s="1" customFormat="1" ht="17" customHeight="1" spans="1:2">
      <c r="A662" s="51" t="s">
        <v>689</v>
      </c>
      <c r="B662" s="47">
        <v>503</v>
      </c>
    </row>
    <row r="663" s="1" customFormat="1" ht="17" customHeight="1" spans="1:2">
      <c r="A663" s="51" t="s">
        <v>690</v>
      </c>
      <c r="B663" s="47">
        <v>240</v>
      </c>
    </row>
    <row r="664" s="1" customFormat="1" ht="17" customHeight="1" spans="1:2">
      <c r="A664" s="51" t="s">
        <v>691</v>
      </c>
      <c r="B664" s="47">
        <v>0</v>
      </c>
    </row>
    <row r="665" s="1" customFormat="1" ht="17" customHeight="1" spans="1:2">
      <c r="A665" s="51" t="s">
        <v>1157</v>
      </c>
      <c r="B665" s="47">
        <v>596</v>
      </c>
    </row>
    <row r="666" s="1" customFormat="1" ht="17" customHeight="1" spans="1:2">
      <c r="A666" s="51" t="s">
        <v>1158</v>
      </c>
      <c r="B666" s="47">
        <v>0</v>
      </c>
    </row>
    <row r="667" s="1" customFormat="1" ht="17" customHeight="1" spans="1:2">
      <c r="A667" s="51" t="s">
        <v>698</v>
      </c>
      <c r="B667" s="47">
        <v>0</v>
      </c>
    </row>
    <row r="668" s="1" customFormat="1" ht="17" customHeight="1" spans="1:2">
      <c r="A668" s="51" t="s">
        <v>1159</v>
      </c>
      <c r="B668" s="47">
        <v>337</v>
      </c>
    </row>
    <row r="669" s="1" customFormat="1" ht="17" customHeight="1" spans="1:2">
      <c r="A669" s="96" t="s">
        <v>1160</v>
      </c>
      <c r="B669" s="47">
        <f>SUM(B670:B671)</f>
        <v>8</v>
      </c>
    </row>
    <row r="670" s="1" customFormat="1" ht="17" customHeight="1" spans="1:2">
      <c r="A670" s="51" t="s">
        <v>1161</v>
      </c>
      <c r="B670" s="47">
        <v>8</v>
      </c>
    </row>
    <row r="671" s="1" customFormat="1" ht="17" customHeight="1" spans="1:2">
      <c r="A671" s="51" t="s">
        <v>1162</v>
      </c>
      <c r="B671" s="47">
        <v>0</v>
      </c>
    </row>
    <row r="672" s="1" customFormat="1" ht="17" customHeight="1" spans="1:2">
      <c r="A672" s="96" t="s">
        <v>1163</v>
      </c>
      <c r="B672" s="47">
        <f>B673</f>
        <v>970</v>
      </c>
    </row>
    <row r="673" s="1" customFormat="1" ht="17" customHeight="1" spans="1:2">
      <c r="A673" s="51" t="s">
        <v>1164</v>
      </c>
      <c r="B673" s="47">
        <v>970</v>
      </c>
    </row>
    <row r="674" s="1" customFormat="1" ht="17" customHeight="1" spans="1:2">
      <c r="A674" s="96" t="s">
        <v>1165</v>
      </c>
      <c r="B674" s="47">
        <f>SUM(B675,B680,B694,B698,B710,B713,B717,B722,B726,B730,B733,B742,B744)</f>
        <v>84369</v>
      </c>
    </row>
    <row r="675" s="1" customFormat="1" ht="17" customHeight="1" spans="1:2">
      <c r="A675" s="96" t="s">
        <v>1166</v>
      </c>
      <c r="B675" s="47">
        <f>SUM(B676:B679)</f>
        <v>1433</v>
      </c>
    </row>
    <row r="676" s="1" customFormat="1" ht="17" customHeight="1" spans="1:2">
      <c r="A676" s="51" t="s">
        <v>689</v>
      </c>
      <c r="B676" s="47">
        <v>736</v>
      </c>
    </row>
    <row r="677" s="1" customFormat="1" ht="17" customHeight="1" spans="1:2">
      <c r="A677" s="51" t="s">
        <v>690</v>
      </c>
      <c r="B677" s="47">
        <v>633</v>
      </c>
    </row>
    <row r="678" s="1" customFormat="1" ht="16.95" customHeight="1" spans="1:2">
      <c r="A678" s="51" t="s">
        <v>691</v>
      </c>
      <c r="B678" s="47">
        <v>0</v>
      </c>
    </row>
    <row r="679" s="1" customFormat="1" ht="16.95" customHeight="1" spans="1:2">
      <c r="A679" s="51" t="s">
        <v>1167</v>
      </c>
      <c r="B679" s="47">
        <v>64</v>
      </c>
    </row>
    <row r="680" s="1" customFormat="1" ht="16.95" customHeight="1" spans="1:2">
      <c r="A680" s="96" t="s">
        <v>1168</v>
      </c>
      <c r="B680" s="47">
        <f>SUM(B681:B693)</f>
        <v>7294</v>
      </c>
    </row>
    <row r="681" s="1" customFormat="1" ht="17" customHeight="1" spans="1:2">
      <c r="A681" s="51" t="s">
        <v>1169</v>
      </c>
      <c r="B681" s="47">
        <v>7200</v>
      </c>
    </row>
    <row r="682" s="1" customFormat="1" ht="17" customHeight="1" spans="1:2">
      <c r="A682" s="51" t="s">
        <v>1170</v>
      </c>
      <c r="B682" s="47">
        <v>0</v>
      </c>
    </row>
    <row r="683" s="1" customFormat="1" ht="17" customHeight="1" spans="1:2">
      <c r="A683" s="51" t="s">
        <v>1171</v>
      </c>
      <c r="B683" s="47">
        <v>0</v>
      </c>
    </row>
    <row r="684" s="1" customFormat="1" ht="17" customHeight="1" spans="1:2">
      <c r="A684" s="51" t="s">
        <v>1172</v>
      </c>
      <c r="B684" s="47">
        <v>0</v>
      </c>
    </row>
    <row r="685" s="1" customFormat="1" ht="17" customHeight="1" spans="1:2">
      <c r="A685" s="51" t="s">
        <v>1173</v>
      </c>
      <c r="B685" s="47">
        <v>20</v>
      </c>
    </row>
    <row r="686" s="1" customFormat="1" ht="17" customHeight="1" spans="1:2">
      <c r="A686" s="51" t="s">
        <v>1174</v>
      </c>
      <c r="B686" s="47">
        <v>0</v>
      </c>
    </row>
    <row r="687" s="1" customFormat="1" ht="17" customHeight="1" spans="1:2">
      <c r="A687" s="51" t="s">
        <v>1175</v>
      </c>
      <c r="B687" s="47">
        <v>0</v>
      </c>
    </row>
    <row r="688" s="1" customFormat="1" ht="17" customHeight="1" spans="1:2">
      <c r="A688" s="51" t="s">
        <v>1176</v>
      </c>
      <c r="B688" s="47">
        <v>0</v>
      </c>
    </row>
    <row r="689" s="1" customFormat="1" ht="17" customHeight="1" spans="1:2">
      <c r="A689" s="51" t="s">
        <v>1177</v>
      </c>
      <c r="B689" s="47">
        <v>0</v>
      </c>
    </row>
    <row r="690" s="1" customFormat="1" ht="17" customHeight="1" spans="1:2">
      <c r="A690" s="51" t="s">
        <v>1178</v>
      </c>
      <c r="B690" s="47">
        <v>0</v>
      </c>
    </row>
    <row r="691" s="1" customFormat="1" ht="17" customHeight="1" spans="1:2">
      <c r="A691" s="51" t="s">
        <v>1179</v>
      </c>
      <c r="B691" s="47">
        <v>0</v>
      </c>
    </row>
    <row r="692" s="1" customFormat="1" ht="17" customHeight="1" spans="1:2">
      <c r="A692" s="51" t="s">
        <v>1180</v>
      </c>
      <c r="B692" s="47">
        <v>0</v>
      </c>
    </row>
    <row r="693" s="1" customFormat="1" ht="17" customHeight="1" spans="1:2">
      <c r="A693" s="51" t="s">
        <v>1181</v>
      </c>
      <c r="B693" s="47">
        <v>74</v>
      </c>
    </row>
    <row r="694" s="1" customFormat="1" ht="17" customHeight="1" spans="1:2">
      <c r="A694" s="96" t="s">
        <v>1182</v>
      </c>
      <c r="B694" s="47">
        <f>SUM(B695:B697)</f>
        <v>5092</v>
      </c>
    </row>
    <row r="695" s="1" customFormat="1" ht="17" customHeight="1" spans="1:2">
      <c r="A695" s="51" t="s">
        <v>1183</v>
      </c>
      <c r="B695" s="47">
        <v>525</v>
      </c>
    </row>
    <row r="696" s="1" customFormat="1" ht="17" customHeight="1" spans="1:2">
      <c r="A696" s="51" t="s">
        <v>1184</v>
      </c>
      <c r="B696" s="47">
        <v>1204</v>
      </c>
    </row>
    <row r="697" s="1" customFormat="1" ht="17" customHeight="1" spans="1:2">
      <c r="A697" s="51" t="s">
        <v>1185</v>
      </c>
      <c r="B697" s="47">
        <v>3363</v>
      </c>
    </row>
    <row r="698" s="1" customFormat="1" ht="17" customHeight="1" spans="1:2">
      <c r="A698" s="96" t="s">
        <v>1186</v>
      </c>
      <c r="B698" s="47">
        <f>SUM(B699:B709)</f>
        <v>30250</v>
      </c>
    </row>
    <row r="699" s="1" customFormat="1" ht="17" customHeight="1" spans="1:2">
      <c r="A699" s="51" t="s">
        <v>1187</v>
      </c>
      <c r="B699" s="47">
        <v>10713</v>
      </c>
    </row>
    <row r="700" s="1" customFormat="1" ht="17" customHeight="1" spans="1:2">
      <c r="A700" s="51" t="s">
        <v>1188</v>
      </c>
      <c r="B700" s="47">
        <v>540</v>
      </c>
    </row>
    <row r="701" s="1" customFormat="1" ht="16.95" customHeight="1" spans="1:2">
      <c r="A701" s="51" t="s">
        <v>1189</v>
      </c>
      <c r="B701" s="47">
        <v>5160</v>
      </c>
    </row>
    <row r="702" s="1" customFormat="1" ht="17" customHeight="1" spans="1:2">
      <c r="A702" s="51" t="s">
        <v>1190</v>
      </c>
      <c r="B702" s="47">
        <v>2344</v>
      </c>
    </row>
    <row r="703" s="1" customFormat="1" ht="17" customHeight="1" spans="1:2">
      <c r="A703" s="51" t="s">
        <v>1191</v>
      </c>
      <c r="B703" s="47">
        <v>0</v>
      </c>
    </row>
    <row r="704" s="1" customFormat="1" ht="17" customHeight="1" spans="1:2">
      <c r="A704" s="51" t="s">
        <v>1192</v>
      </c>
      <c r="B704" s="47">
        <v>17</v>
      </c>
    </row>
    <row r="705" s="1" customFormat="1" ht="17" customHeight="1" spans="1:2">
      <c r="A705" s="51" t="s">
        <v>1193</v>
      </c>
      <c r="B705" s="47">
        <v>0</v>
      </c>
    </row>
    <row r="706" s="1" customFormat="1" ht="17" customHeight="1" spans="1:2">
      <c r="A706" s="51" t="s">
        <v>1194</v>
      </c>
      <c r="B706" s="47">
        <v>5219</v>
      </c>
    </row>
    <row r="707" s="1" customFormat="1" ht="17" customHeight="1" spans="1:2">
      <c r="A707" s="51" t="s">
        <v>1195</v>
      </c>
      <c r="B707" s="47">
        <v>1989</v>
      </c>
    </row>
    <row r="708" s="1" customFormat="1" ht="17" customHeight="1" spans="1:2">
      <c r="A708" s="51" t="s">
        <v>1196</v>
      </c>
      <c r="B708" s="47">
        <v>1</v>
      </c>
    </row>
    <row r="709" s="1" customFormat="1" ht="17" customHeight="1" spans="1:2">
      <c r="A709" s="51" t="s">
        <v>1197</v>
      </c>
      <c r="B709" s="47">
        <v>4267</v>
      </c>
    </row>
    <row r="710" s="1" customFormat="1" ht="17" customHeight="1" spans="1:2">
      <c r="A710" s="96" t="s">
        <v>1198</v>
      </c>
      <c r="B710" s="47">
        <f>SUM(B711:B712)</f>
        <v>58</v>
      </c>
    </row>
    <row r="711" s="1" customFormat="1" ht="17" customHeight="1" spans="1:2">
      <c r="A711" s="51" t="s">
        <v>1199</v>
      </c>
      <c r="B711" s="47">
        <v>58</v>
      </c>
    </row>
    <row r="712" s="1" customFormat="1" ht="17" customHeight="1" spans="1:2">
      <c r="A712" s="51" t="s">
        <v>1200</v>
      </c>
      <c r="B712" s="47">
        <v>0</v>
      </c>
    </row>
    <row r="713" s="1" customFormat="1" ht="17" customHeight="1" spans="1:2">
      <c r="A713" s="96" t="s">
        <v>1201</v>
      </c>
      <c r="B713" s="47">
        <f>SUM(B714:B716)</f>
        <v>2810</v>
      </c>
    </row>
    <row r="714" s="1" customFormat="1" ht="17" customHeight="1" spans="1:2">
      <c r="A714" s="51" t="s">
        <v>1202</v>
      </c>
      <c r="B714" s="47">
        <v>0</v>
      </c>
    </row>
    <row r="715" s="1" customFormat="1" ht="17" customHeight="1" spans="1:2">
      <c r="A715" s="51" t="s">
        <v>1203</v>
      </c>
      <c r="B715" s="47">
        <v>1509</v>
      </c>
    </row>
    <row r="716" s="1" customFormat="1" ht="17" customHeight="1" spans="1:2">
      <c r="A716" s="51" t="s">
        <v>1204</v>
      </c>
      <c r="B716" s="47">
        <v>1301</v>
      </c>
    </row>
    <row r="717" s="1" customFormat="1" ht="17" customHeight="1" spans="1:2">
      <c r="A717" s="96" t="s">
        <v>1205</v>
      </c>
      <c r="B717" s="47">
        <f>SUM(B718:B721)</f>
        <v>9907</v>
      </c>
    </row>
    <row r="718" s="1" customFormat="1" ht="17" customHeight="1" spans="1:2">
      <c r="A718" s="51" t="s">
        <v>1206</v>
      </c>
      <c r="B718" s="47">
        <v>3097</v>
      </c>
    </row>
    <row r="719" s="1" customFormat="1" ht="17" customHeight="1" spans="1:2">
      <c r="A719" s="51" t="s">
        <v>1207</v>
      </c>
      <c r="B719" s="47">
        <v>3144</v>
      </c>
    </row>
    <row r="720" s="1" customFormat="1" ht="17" customHeight="1" spans="1:2">
      <c r="A720" s="51" t="s">
        <v>1208</v>
      </c>
      <c r="B720" s="47">
        <v>3664</v>
      </c>
    </row>
    <row r="721" s="1" customFormat="1" ht="17" customHeight="1" spans="1:2">
      <c r="A721" s="51" t="s">
        <v>1209</v>
      </c>
      <c r="B721" s="47">
        <v>2</v>
      </c>
    </row>
    <row r="722" s="1" customFormat="1" ht="17" customHeight="1" spans="1:2">
      <c r="A722" s="96" t="s">
        <v>1210</v>
      </c>
      <c r="B722" s="47">
        <f>SUM(B723:B725)</f>
        <v>21066</v>
      </c>
    </row>
    <row r="723" s="1" customFormat="1" ht="17" customHeight="1" spans="1:2">
      <c r="A723" s="51" t="s">
        <v>1211</v>
      </c>
      <c r="B723" s="47">
        <v>0</v>
      </c>
    </row>
    <row r="724" s="1" customFormat="1" ht="17" customHeight="1" spans="1:2">
      <c r="A724" s="51" t="s">
        <v>1212</v>
      </c>
      <c r="B724" s="47">
        <v>21066</v>
      </c>
    </row>
    <row r="725" s="1" customFormat="1" ht="17" customHeight="1" spans="1:2">
      <c r="A725" s="51" t="s">
        <v>1213</v>
      </c>
      <c r="B725" s="47">
        <v>0</v>
      </c>
    </row>
    <row r="726" s="1" customFormat="1" ht="17" customHeight="1" spans="1:2">
      <c r="A726" s="96" t="s">
        <v>1214</v>
      </c>
      <c r="B726" s="47">
        <f>SUM(B727:B729)</f>
        <v>4712</v>
      </c>
    </row>
    <row r="727" s="1" customFormat="1" ht="17" customHeight="1" spans="1:2">
      <c r="A727" s="51" t="s">
        <v>1215</v>
      </c>
      <c r="B727" s="47">
        <v>2219</v>
      </c>
    </row>
    <row r="728" s="1" customFormat="1" ht="17" customHeight="1" spans="1:2">
      <c r="A728" s="51" t="s">
        <v>1216</v>
      </c>
      <c r="B728" s="47">
        <v>0</v>
      </c>
    </row>
    <row r="729" s="1" customFormat="1" ht="17" customHeight="1" spans="1:2">
      <c r="A729" s="51" t="s">
        <v>1217</v>
      </c>
      <c r="B729" s="47">
        <v>2493</v>
      </c>
    </row>
    <row r="730" s="1" customFormat="1" ht="17" customHeight="1" spans="1:2">
      <c r="A730" s="96" t="s">
        <v>1218</v>
      </c>
      <c r="B730" s="47">
        <f>SUM(B731:B732)</f>
        <v>227</v>
      </c>
    </row>
    <row r="731" s="1" customFormat="1" ht="17" customHeight="1" spans="1:2">
      <c r="A731" s="51" t="s">
        <v>1219</v>
      </c>
      <c r="B731" s="47">
        <v>227</v>
      </c>
    </row>
    <row r="732" s="1" customFormat="1" ht="17" customHeight="1" spans="1:2">
      <c r="A732" s="51" t="s">
        <v>1220</v>
      </c>
      <c r="B732" s="47">
        <v>0</v>
      </c>
    </row>
    <row r="733" s="1" customFormat="1" ht="17" customHeight="1" spans="1:2">
      <c r="A733" s="96" t="s">
        <v>1221</v>
      </c>
      <c r="B733" s="47">
        <f>SUM(B734:B741)</f>
        <v>996</v>
      </c>
    </row>
    <row r="734" s="1" customFormat="1" ht="17" customHeight="1" spans="1:2">
      <c r="A734" s="51" t="s">
        <v>689</v>
      </c>
      <c r="B734" s="47">
        <v>786</v>
      </c>
    </row>
    <row r="735" s="1" customFormat="1" ht="17" customHeight="1" spans="1:2">
      <c r="A735" s="51" t="s">
        <v>690</v>
      </c>
      <c r="B735" s="47">
        <v>0</v>
      </c>
    </row>
    <row r="736" s="1" customFormat="1" ht="17" customHeight="1" spans="1:2">
      <c r="A736" s="51" t="s">
        <v>691</v>
      </c>
      <c r="B736" s="47">
        <v>0</v>
      </c>
    </row>
    <row r="737" s="1" customFormat="1" ht="17" customHeight="1" spans="1:2">
      <c r="A737" s="51" t="s">
        <v>730</v>
      </c>
      <c r="B737" s="47">
        <v>16</v>
      </c>
    </row>
    <row r="738" s="1" customFormat="1" ht="17" customHeight="1" spans="1:2">
      <c r="A738" s="51" t="s">
        <v>1222</v>
      </c>
      <c r="B738" s="47">
        <v>6</v>
      </c>
    </row>
    <row r="739" s="1" customFormat="1" ht="17" customHeight="1" spans="1:2">
      <c r="A739" s="51" t="s">
        <v>1223</v>
      </c>
      <c r="B739" s="47">
        <v>149</v>
      </c>
    </row>
    <row r="740" s="1" customFormat="1" ht="17" customHeight="1" spans="1:2">
      <c r="A740" s="51" t="s">
        <v>698</v>
      </c>
      <c r="B740" s="47">
        <v>0</v>
      </c>
    </row>
    <row r="741" s="1" customFormat="1" ht="17" customHeight="1" spans="1:2">
      <c r="A741" s="51" t="s">
        <v>1224</v>
      </c>
      <c r="B741" s="47">
        <v>39</v>
      </c>
    </row>
    <row r="742" s="1" customFormat="1" ht="17" customHeight="1" spans="1:2">
      <c r="A742" s="96" t="s">
        <v>1225</v>
      </c>
      <c r="B742" s="47">
        <f>B743</f>
        <v>51</v>
      </c>
    </row>
    <row r="743" s="1" customFormat="1" ht="17" customHeight="1" spans="1:2">
      <c r="A743" s="51" t="s">
        <v>1226</v>
      </c>
      <c r="B743" s="47">
        <v>51</v>
      </c>
    </row>
    <row r="744" s="1" customFormat="1" ht="17" customHeight="1" spans="1:2">
      <c r="A744" s="96" t="s">
        <v>1227</v>
      </c>
      <c r="B744" s="47">
        <f>B745</f>
        <v>473</v>
      </c>
    </row>
    <row r="745" s="1" customFormat="1" ht="17" customHeight="1" spans="1:2">
      <c r="A745" s="51" t="s">
        <v>1228</v>
      </c>
      <c r="B745" s="47">
        <v>473</v>
      </c>
    </row>
    <row r="746" s="1" customFormat="1" ht="17" customHeight="1" spans="1:2">
      <c r="A746" s="96" t="s">
        <v>1229</v>
      </c>
      <c r="B746" s="47">
        <f>SUM(B747,B757,B761,B770,B775,B782,B788,B791,B794,B796,B798,B804,B806,B808,B823)</f>
        <v>64094</v>
      </c>
    </row>
    <row r="747" s="1" customFormat="1" ht="17" customHeight="1" spans="1:2">
      <c r="A747" s="96" t="s">
        <v>1230</v>
      </c>
      <c r="B747" s="47">
        <f>SUM(B748:B756)</f>
        <v>1291</v>
      </c>
    </row>
    <row r="748" s="1" customFormat="1" ht="17" customHeight="1" spans="1:2">
      <c r="A748" s="51" t="s">
        <v>689</v>
      </c>
      <c r="B748" s="47">
        <v>464</v>
      </c>
    </row>
    <row r="749" s="1" customFormat="1" ht="17" customHeight="1" spans="1:2">
      <c r="A749" s="51" t="s">
        <v>690</v>
      </c>
      <c r="B749" s="47">
        <v>499</v>
      </c>
    </row>
    <row r="750" s="1" customFormat="1" ht="17" customHeight="1" spans="1:2">
      <c r="A750" s="51" t="s">
        <v>691</v>
      </c>
      <c r="B750" s="47">
        <v>0</v>
      </c>
    </row>
    <row r="751" s="1" customFormat="1" ht="17" customHeight="1" spans="1:2">
      <c r="A751" s="51" t="s">
        <v>1231</v>
      </c>
      <c r="B751" s="47">
        <v>230</v>
      </c>
    </row>
    <row r="752" s="1" customFormat="1" ht="17" customHeight="1" spans="1:2">
      <c r="A752" s="51" t="s">
        <v>1232</v>
      </c>
      <c r="B752" s="47">
        <v>0</v>
      </c>
    </row>
    <row r="753" s="1" customFormat="1" ht="17" customHeight="1" spans="1:2">
      <c r="A753" s="51" t="s">
        <v>1233</v>
      </c>
      <c r="B753" s="47">
        <v>0</v>
      </c>
    </row>
    <row r="754" s="1" customFormat="1" ht="17" customHeight="1" spans="1:2">
      <c r="A754" s="51" t="s">
        <v>1234</v>
      </c>
      <c r="B754" s="47">
        <v>0</v>
      </c>
    </row>
    <row r="755" s="1" customFormat="1" ht="17" customHeight="1" spans="1:2">
      <c r="A755" s="51" t="s">
        <v>1235</v>
      </c>
      <c r="B755" s="47">
        <v>0</v>
      </c>
    </row>
    <row r="756" s="1" customFormat="1" ht="17" customHeight="1" spans="1:2">
      <c r="A756" s="51" t="s">
        <v>1236</v>
      </c>
      <c r="B756" s="47">
        <v>98</v>
      </c>
    </row>
    <row r="757" s="1" customFormat="1" ht="17" customHeight="1" spans="1:2">
      <c r="A757" s="96" t="s">
        <v>1237</v>
      </c>
      <c r="B757" s="47">
        <f>SUM(B758:B760)</f>
        <v>228</v>
      </c>
    </row>
    <row r="758" s="1" customFormat="1" ht="17" customHeight="1" spans="1:2">
      <c r="A758" s="51" t="s">
        <v>1238</v>
      </c>
      <c r="B758" s="47">
        <v>0</v>
      </c>
    </row>
    <row r="759" s="1" customFormat="1" ht="17" customHeight="1" spans="1:2">
      <c r="A759" s="51" t="s">
        <v>1239</v>
      </c>
      <c r="B759" s="47">
        <v>0</v>
      </c>
    </row>
    <row r="760" s="1" customFormat="1" ht="17" customHeight="1" spans="1:2">
      <c r="A760" s="51" t="s">
        <v>1240</v>
      </c>
      <c r="B760" s="47">
        <v>228</v>
      </c>
    </row>
    <row r="761" s="1" customFormat="1" ht="17" customHeight="1" spans="1:2">
      <c r="A761" s="96" t="s">
        <v>1241</v>
      </c>
      <c r="B761" s="47">
        <f>SUM(B762:B769)</f>
        <v>6657</v>
      </c>
    </row>
    <row r="762" s="1" customFormat="1" ht="17" customHeight="1" spans="1:2">
      <c r="A762" s="51" t="s">
        <v>1242</v>
      </c>
      <c r="B762" s="47">
        <v>585</v>
      </c>
    </row>
    <row r="763" s="1" customFormat="1" ht="17" customHeight="1" spans="1:2">
      <c r="A763" s="51" t="s">
        <v>1243</v>
      </c>
      <c r="B763" s="47">
        <v>5594</v>
      </c>
    </row>
    <row r="764" s="1" customFormat="1" ht="17" customHeight="1" spans="1:2">
      <c r="A764" s="51" t="s">
        <v>1244</v>
      </c>
      <c r="B764" s="47">
        <v>0</v>
      </c>
    </row>
    <row r="765" s="1" customFormat="1" ht="17" customHeight="1" spans="1:2">
      <c r="A765" s="51" t="s">
        <v>1245</v>
      </c>
      <c r="B765" s="47">
        <v>100</v>
      </c>
    </row>
    <row r="766" s="1" customFormat="1" ht="17" customHeight="1" spans="1:2">
      <c r="A766" s="51" t="s">
        <v>1246</v>
      </c>
      <c r="B766" s="47">
        <v>0</v>
      </c>
    </row>
    <row r="767" s="1" customFormat="1" ht="17" customHeight="1" spans="1:2">
      <c r="A767" s="51" t="s">
        <v>1247</v>
      </c>
      <c r="B767" s="47">
        <v>0</v>
      </c>
    </row>
    <row r="768" s="1" customFormat="1" ht="17" customHeight="1" spans="1:2">
      <c r="A768" s="51" t="s">
        <v>1248</v>
      </c>
      <c r="B768" s="47">
        <v>0</v>
      </c>
    </row>
    <row r="769" s="1" customFormat="1" ht="17" customHeight="1" spans="1:2">
      <c r="A769" s="51" t="s">
        <v>1249</v>
      </c>
      <c r="B769" s="47">
        <v>378</v>
      </c>
    </row>
    <row r="770" s="1" customFormat="1" ht="17" customHeight="1" spans="1:2">
      <c r="A770" s="96" t="s">
        <v>1250</v>
      </c>
      <c r="B770" s="47">
        <f>SUM(B771:B774)</f>
        <v>26906</v>
      </c>
    </row>
    <row r="771" s="1" customFormat="1" ht="17" customHeight="1" spans="1:2">
      <c r="A771" s="51" t="s">
        <v>1251</v>
      </c>
      <c r="B771" s="47">
        <v>2494</v>
      </c>
    </row>
    <row r="772" s="1" customFormat="1" ht="17" customHeight="1" spans="1:2">
      <c r="A772" s="51" t="s">
        <v>1252</v>
      </c>
      <c r="B772" s="47">
        <v>24385</v>
      </c>
    </row>
    <row r="773" s="1" customFormat="1" ht="17" customHeight="1" spans="1:2">
      <c r="A773" s="51" t="s">
        <v>1253</v>
      </c>
      <c r="B773" s="47">
        <v>0</v>
      </c>
    </row>
    <row r="774" s="1" customFormat="1" ht="17" customHeight="1" spans="1:2">
      <c r="A774" s="51" t="s">
        <v>1254</v>
      </c>
      <c r="B774" s="47">
        <v>27</v>
      </c>
    </row>
    <row r="775" s="1" customFormat="1" ht="17" customHeight="1" spans="1:2">
      <c r="A775" s="96" t="s">
        <v>1255</v>
      </c>
      <c r="B775" s="47">
        <f>SUM(B776:B781)</f>
        <v>404</v>
      </c>
    </row>
    <row r="776" s="1" customFormat="1" ht="17" customHeight="1" spans="1:2">
      <c r="A776" s="51" t="s">
        <v>1256</v>
      </c>
      <c r="B776" s="47">
        <v>404</v>
      </c>
    </row>
    <row r="777" s="1" customFormat="1" ht="17" customHeight="1" spans="1:2">
      <c r="A777" s="51" t="s">
        <v>1257</v>
      </c>
      <c r="B777" s="47">
        <v>0</v>
      </c>
    </row>
    <row r="778" s="1" customFormat="1" ht="17" customHeight="1" spans="1:2">
      <c r="A778" s="51" t="s">
        <v>1258</v>
      </c>
      <c r="B778" s="47">
        <v>0</v>
      </c>
    </row>
    <row r="779" s="1" customFormat="1" ht="17" customHeight="1" spans="1:2">
      <c r="A779" s="51" t="s">
        <v>1259</v>
      </c>
      <c r="B779" s="47">
        <v>0</v>
      </c>
    </row>
    <row r="780" s="1" customFormat="1" ht="17" customHeight="1" spans="1:2">
      <c r="A780" s="51" t="s">
        <v>1260</v>
      </c>
      <c r="B780" s="47">
        <v>0</v>
      </c>
    </row>
    <row r="781" s="1" customFormat="1" ht="17" customHeight="1" spans="1:2">
      <c r="A781" s="51" t="s">
        <v>1261</v>
      </c>
      <c r="B781" s="47">
        <v>0</v>
      </c>
    </row>
    <row r="782" s="1" customFormat="1" ht="17" customHeight="1" spans="1:2">
      <c r="A782" s="96" t="s">
        <v>1262</v>
      </c>
      <c r="B782" s="47">
        <f>SUM(B783:B787)</f>
        <v>20</v>
      </c>
    </row>
    <row r="783" s="1" customFormat="1" ht="17" customHeight="1" spans="1:2">
      <c r="A783" s="51" t="s">
        <v>1263</v>
      </c>
      <c r="B783" s="47">
        <v>0</v>
      </c>
    </row>
    <row r="784" s="1" customFormat="1" ht="17" customHeight="1" spans="1:2">
      <c r="A784" s="51" t="s">
        <v>1264</v>
      </c>
      <c r="B784" s="47">
        <v>0</v>
      </c>
    </row>
    <row r="785" s="1" customFormat="1" ht="17" customHeight="1" spans="1:2">
      <c r="A785" s="51" t="s">
        <v>1265</v>
      </c>
      <c r="B785" s="47">
        <v>0</v>
      </c>
    </row>
    <row r="786" s="1" customFormat="1" ht="17" customHeight="1" spans="1:2">
      <c r="A786" s="51" t="s">
        <v>1266</v>
      </c>
      <c r="B786" s="47">
        <v>0</v>
      </c>
    </row>
    <row r="787" s="1" customFormat="1" ht="17" customHeight="1" spans="1:2">
      <c r="A787" s="51" t="s">
        <v>1267</v>
      </c>
      <c r="B787" s="47">
        <v>20</v>
      </c>
    </row>
    <row r="788" s="1" customFormat="1" ht="17" customHeight="1" spans="1:2">
      <c r="A788" s="96" t="s">
        <v>1268</v>
      </c>
      <c r="B788" s="47">
        <f>SUM(B789:B790)</f>
        <v>0</v>
      </c>
    </row>
    <row r="789" s="1" customFormat="1" ht="17" customHeight="1" spans="1:2">
      <c r="A789" s="51" t="s">
        <v>1269</v>
      </c>
      <c r="B789" s="47">
        <v>0</v>
      </c>
    </row>
    <row r="790" s="1" customFormat="1" ht="17" customHeight="1" spans="1:2">
      <c r="A790" s="51" t="s">
        <v>1270</v>
      </c>
      <c r="B790" s="47">
        <v>0</v>
      </c>
    </row>
    <row r="791" s="1" customFormat="1" ht="17" customHeight="1" spans="1:2">
      <c r="A791" s="96" t="s">
        <v>1271</v>
      </c>
      <c r="B791" s="47">
        <f>SUM(B792:B793)</f>
        <v>0</v>
      </c>
    </row>
    <row r="792" s="1" customFormat="1" ht="17" customHeight="1" spans="1:2">
      <c r="A792" s="51" t="s">
        <v>1272</v>
      </c>
      <c r="B792" s="47">
        <v>0</v>
      </c>
    </row>
    <row r="793" s="1" customFormat="1" ht="17" customHeight="1" spans="1:2">
      <c r="A793" s="51" t="s">
        <v>1273</v>
      </c>
      <c r="B793" s="47">
        <v>0</v>
      </c>
    </row>
    <row r="794" s="1" customFormat="1" ht="17" customHeight="1" spans="1:2">
      <c r="A794" s="96" t="s">
        <v>1274</v>
      </c>
      <c r="B794" s="47">
        <f>B795</f>
        <v>0</v>
      </c>
    </row>
    <row r="795" s="1" customFormat="1" ht="17" customHeight="1" spans="1:2">
      <c r="A795" s="51" t="s">
        <v>1275</v>
      </c>
      <c r="B795" s="47">
        <v>0</v>
      </c>
    </row>
    <row r="796" s="1" customFormat="1" ht="17" customHeight="1" spans="1:2">
      <c r="A796" s="96" t="s">
        <v>1276</v>
      </c>
      <c r="B796" s="47">
        <f>B797</f>
        <v>11207</v>
      </c>
    </row>
    <row r="797" s="1" customFormat="1" ht="17" customHeight="1" spans="1:2">
      <c r="A797" s="51" t="s">
        <v>1277</v>
      </c>
      <c r="B797" s="47">
        <v>11207</v>
      </c>
    </row>
    <row r="798" s="1" customFormat="1" ht="17" customHeight="1" spans="1:2">
      <c r="A798" s="96" t="s">
        <v>1278</v>
      </c>
      <c r="B798" s="47">
        <f>SUM(B799:B803)</f>
        <v>15148</v>
      </c>
    </row>
    <row r="799" s="1" customFormat="1" ht="17" customHeight="1" spans="1:2">
      <c r="A799" s="51" t="s">
        <v>1279</v>
      </c>
      <c r="B799" s="47">
        <v>0</v>
      </c>
    </row>
    <row r="800" s="1" customFormat="1" ht="17" customHeight="1" spans="1:2">
      <c r="A800" s="51" t="s">
        <v>1280</v>
      </c>
      <c r="B800" s="47">
        <v>0</v>
      </c>
    </row>
    <row r="801" s="1" customFormat="1" ht="17" customHeight="1" spans="1:2">
      <c r="A801" s="51" t="s">
        <v>1281</v>
      </c>
      <c r="B801" s="47">
        <v>0</v>
      </c>
    </row>
    <row r="802" s="1" customFormat="1" ht="17" customHeight="1" spans="1:2">
      <c r="A802" s="51" t="s">
        <v>1282</v>
      </c>
      <c r="B802" s="47">
        <v>0</v>
      </c>
    </row>
    <row r="803" s="1" customFormat="1" ht="17" customHeight="1" spans="1:2">
      <c r="A803" s="51" t="s">
        <v>1283</v>
      </c>
      <c r="B803" s="47">
        <v>15148</v>
      </c>
    </row>
    <row r="804" s="1" customFormat="1" ht="17" customHeight="1" spans="1:2">
      <c r="A804" s="96" t="s">
        <v>1284</v>
      </c>
      <c r="B804" s="47">
        <f>B805</f>
        <v>0</v>
      </c>
    </row>
    <row r="805" s="1" customFormat="1" ht="17" customHeight="1" spans="1:2">
      <c r="A805" s="51" t="s">
        <v>1285</v>
      </c>
      <c r="B805" s="47">
        <v>0</v>
      </c>
    </row>
    <row r="806" s="1" customFormat="1" ht="17" customHeight="1" spans="1:2">
      <c r="A806" s="96" t="s">
        <v>1286</v>
      </c>
      <c r="B806" s="47">
        <f>B807</f>
        <v>0</v>
      </c>
    </row>
    <row r="807" s="1" customFormat="1" ht="17" customHeight="1" spans="1:2">
      <c r="A807" s="51" t="s">
        <v>1287</v>
      </c>
      <c r="B807" s="47">
        <v>0</v>
      </c>
    </row>
    <row r="808" s="1" customFormat="1" ht="17" customHeight="1" spans="1:2">
      <c r="A808" s="96" t="s">
        <v>1288</v>
      </c>
      <c r="B808" s="47">
        <f>SUM(B809:B822)</f>
        <v>477</v>
      </c>
    </row>
    <row r="809" s="1" customFormat="1" ht="17" customHeight="1" spans="1:2">
      <c r="A809" s="51" t="s">
        <v>689</v>
      </c>
      <c r="B809" s="47">
        <v>0</v>
      </c>
    </row>
    <row r="810" s="1" customFormat="1" ht="17" customHeight="1" spans="1:2">
      <c r="A810" s="51" t="s">
        <v>690</v>
      </c>
      <c r="B810" s="47">
        <v>0</v>
      </c>
    </row>
    <row r="811" s="1" customFormat="1" ht="17" customHeight="1" spans="1:2">
      <c r="A811" s="51" t="s">
        <v>691</v>
      </c>
      <c r="B811" s="47">
        <v>0</v>
      </c>
    </row>
    <row r="812" s="1" customFormat="1" ht="17" customHeight="1" spans="1:2">
      <c r="A812" s="51" t="s">
        <v>1289</v>
      </c>
      <c r="B812" s="47">
        <v>0</v>
      </c>
    </row>
    <row r="813" s="1" customFormat="1" ht="17" customHeight="1" spans="1:2">
      <c r="A813" s="51" t="s">
        <v>1290</v>
      </c>
      <c r="B813" s="47">
        <v>0</v>
      </c>
    </row>
    <row r="814" s="1" customFormat="1" ht="17" customHeight="1" spans="1:2">
      <c r="A814" s="51" t="s">
        <v>1291</v>
      </c>
      <c r="B814" s="47">
        <v>0</v>
      </c>
    </row>
    <row r="815" s="1" customFormat="1" ht="17" customHeight="1" spans="1:2">
      <c r="A815" s="51" t="s">
        <v>1292</v>
      </c>
      <c r="B815" s="47">
        <v>0</v>
      </c>
    </row>
    <row r="816" s="1" customFormat="1" ht="17" customHeight="1" spans="1:2">
      <c r="A816" s="51" t="s">
        <v>1293</v>
      </c>
      <c r="B816" s="47">
        <v>0</v>
      </c>
    </row>
    <row r="817" s="1" customFormat="1" ht="17" customHeight="1" spans="1:2">
      <c r="A817" s="51" t="s">
        <v>1294</v>
      </c>
      <c r="B817" s="47">
        <v>0</v>
      </c>
    </row>
    <row r="818" s="1" customFormat="1" ht="17" customHeight="1" spans="1:2">
      <c r="A818" s="51" t="s">
        <v>1295</v>
      </c>
      <c r="B818" s="47">
        <v>0</v>
      </c>
    </row>
    <row r="819" s="1" customFormat="1" ht="17" customHeight="1" spans="1:2">
      <c r="A819" s="51" t="s">
        <v>730</v>
      </c>
      <c r="B819" s="47">
        <v>0</v>
      </c>
    </row>
    <row r="820" s="1" customFormat="1" ht="17" customHeight="1" spans="1:2">
      <c r="A820" s="51" t="s">
        <v>1296</v>
      </c>
      <c r="B820" s="47">
        <v>0</v>
      </c>
    </row>
    <row r="821" s="1" customFormat="1" ht="17" customHeight="1" spans="1:2">
      <c r="A821" s="51" t="s">
        <v>698</v>
      </c>
      <c r="B821" s="47">
        <v>0</v>
      </c>
    </row>
    <row r="822" s="1" customFormat="1" ht="17" customHeight="1" spans="1:2">
      <c r="A822" s="51" t="s">
        <v>1297</v>
      </c>
      <c r="B822" s="47">
        <v>477</v>
      </c>
    </row>
    <row r="823" s="1" customFormat="1" ht="17" customHeight="1" spans="1:2">
      <c r="A823" s="96" t="s">
        <v>1298</v>
      </c>
      <c r="B823" s="47">
        <f>B824</f>
        <v>1756</v>
      </c>
    </row>
    <row r="824" s="1" customFormat="1" ht="17" customHeight="1" spans="1:2">
      <c r="A824" s="51" t="s">
        <v>1299</v>
      </c>
      <c r="B824" s="47">
        <v>1756</v>
      </c>
    </row>
    <row r="825" s="1" customFormat="1" ht="17" customHeight="1" spans="1:2">
      <c r="A825" s="96" t="s">
        <v>1300</v>
      </c>
      <c r="B825" s="47">
        <f>SUM(B826,B837,B839,B842,B844,B846)</f>
        <v>135503</v>
      </c>
    </row>
    <row r="826" s="1" customFormat="1" ht="17" customHeight="1" spans="1:2">
      <c r="A826" s="96" t="s">
        <v>1301</v>
      </c>
      <c r="B826" s="47">
        <f>SUM(B827:B836)</f>
        <v>37709</v>
      </c>
    </row>
    <row r="827" s="1" customFormat="1" ht="17" customHeight="1" spans="1:2">
      <c r="A827" s="51" t="s">
        <v>689</v>
      </c>
      <c r="B827" s="47">
        <v>6678</v>
      </c>
    </row>
    <row r="828" s="1" customFormat="1" ht="17" customHeight="1" spans="1:2">
      <c r="A828" s="51" t="s">
        <v>690</v>
      </c>
      <c r="B828" s="47">
        <v>5003</v>
      </c>
    </row>
    <row r="829" s="1" customFormat="1" ht="17" customHeight="1" spans="1:2">
      <c r="A829" s="51" t="s">
        <v>691</v>
      </c>
      <c r="B829" s="47">
        <v>0</v>
      </c>
    </row>
    <row r="830" s="1" customFormat="1" ht="17" customHeight="1" spans="1:2">
      <c r="A830" s="51" t="s">
        <v>1302</v>
      </c>
      <c r="B830" s="47">
        <v>1690</v>
      </c>
    </row>
    <row r="831" s="1" customFormat="1" ht="17" customHeight="1" spans="1:2">
      <c r="A831" s="51" t="s">
        <v>1303</v>
      </c>
      <c r="B831" s="47">
        <v>0</v>
      </c>
    </row>
    <row r="832" s="1" customFormat="1" ht="17" customHeight="1" spans="1:2">
      <c r="A832" s="51" t="s">
        <v>1304</v>
      </c>
      <c r="B832" s="47">
        <v>0</v>
      </c>
    </row>
    <row r="833" s="1" customFormat="1" ht="17" customHeight="1" spans="1:2">
      <c r="A833" s="51" t="s">
        <v>1305</v>
      </c>
      <c r="B833" s="47">
        <v>840</v>
      </c>
    </row>
    <row r="834" s="1" customFormat="1" ht="17" customHeight="1" spans="1:2">
      <c r="A834" s="51" t="s">
        <v>1306</v>
      </c>
      <c r="B834" s="47">
        <v>43</v>
      </c>
    </row>
    <row r="835" s="1" customFormat="1" ht="17" customHeight="1" spans="1:2">
      <c r="A835" s="51" t="s">
        <v>1307</v>
      </c>
      <c r="B835" s="47">
        <v>0</v>
      </c>
    </row>
    <row r="836" s="1" customFormat="1" ht="17" customHeight="1" spans="1:2">
      <c r="A836" s="51" t="s">
        <v>1308</v>
      </c>
      <c r="B836" s="47">
        <v>23455</v>
      </c>
    </row>
    <row r="837" s="1" customFormat="1" ht="17" customHeight="1" spans="1:2">
      <c r="A837" s="96" t="s">
        <v>1309</v>
      </c>
      <c r="B837" s="47">
        <f>B838</f>
        <v>2266</v>
      </c>
    </row>
    <row r="838" s="1" customFormat="1" ht="17" customHeight="1" spans="1:2">
      <c r="A838" s="51" t="s">
        <v>1310</v>
      </c>
      <c r="B838" s="47">
        <v>2266</v>
      </c>
    </row>
    <row r="839" s="1" customFormat="1" ht="17" customHeight="1" spans="1:2">
      <c r="A839" s="96" t="s">
        <v>1311</v>
      </c>
      <c r="B839" s="47">
        <f>SUM(B840:B841)</f>
        <v>64912</v>
      </c>
    </row>
    <row r="840" s="1" customFormat="1" ht="17" customHeight="1" spans="1:2">
      <c r="A840" s="51" t="s">
        <v>1312</v>
      </c>
      <c r="B840" s="47">
        <v>13</v>
      </c>
    </row>
    <row r="841" s="1" customFormat="1" ht="17" customHeight="1" spans="1:2">
      <c r="A841" s="51" t="s">
        <v>1313</v>
      </c>
      <c r="B841" s="47">
        <v>64899</v>
      </c>
    </row>
    <row r="842" s="1" customFormat="1" ht="17" customHeight="1" spans="1:2">
      <c r="A842" s="96" t="s">
        <v>1314</v>
      </c>
      <c r="B842" s="47">
        <f t="shared" ref="B842:B846" si="1">B843</f>
        <v>27955</v>
      </c>
    </row>
    <row r="843" s="1" customFormat="1" ht="17" customHeight="1" spans="1:2">
      <c r="A843" s="51" t="s">
        <v>1315</v>
      </c>
      <c r="B843" s="47">
        <v>27955</v>
      </c>
    </row>
    <row r="844" s="1" customFormat="1" ht="17" customHeight="1" spans="1:2">
      <c r="A844" s="96" t="s">
        <v>1316</v>
      </c>
      <c r="B844" s="47">
        <f t="shared" si="1"/>
        <v>427</v>
      </c>
    </row>
    <row r="845" s="1" customFormat="1" ht="17" customHeight="1" spans="1:2">
      <c r="A845" s="51" t="s">
        <v>1317</v>
      </c>
      <c r="B845" s="47">
        <v>427</v>
      </c>
    </row>
    <row r="846" s="1" customFormat="1" ht="17" customHeight="1" spans="1:2">
      <c r="A846" s="96" t="s">
        <v>1318</v>
      </c>
      <c r="B846" s="47">
        <f t="shared" si="1"/>
        <v>2234</v>
      </c>
    </row>
    <row r="847" s="1" customFormat="1" ht="17" customHeight="1" spans="1:2">
      <c r="A847" s="51" t="s">
        <v>1319</v>
      </c>
      <c r="B847" s="47">
        <v>2234</v>
      </c>
    </row>
    <row r="848" s="1" customFormat="1" ht="17" customHeight="1" spans="1:2">
      <c r="A848" s="96" t="s">
        <v>1320</v>
      </c>
      <c r="B848" s="47">
        <f>SUM(B849,B875,B900,B928,B939,B946,B953,B956)</f>
        <v>125365</v>
      </c>
    </row>
    <row r="849" s="1" customFormat="1" ht="17" customHeight="1" spans="1:2">
      <c r="A849" s="96" t="s">
        <v>1321</v>
      </c>
      <c r="B849" s="47">
        <f>SUM(B850:B874)</f>
        <v>72774</v>
      </c>
    </row>
    <row r="850" s="1" customFormat="1" ht="17" customHeight="1" spans="1:2">
      <c r="A850" s="51" t="s">
        <v>689</v>
      </c>
      <c r="B850" s="47">
        <v>4046</v>
      </c>
    </row>
    <row r="851" s="1" customFormat="1" ht="17" customHeight="1" spans="1:2">
      <c r="A851" s="51" t="s">
        <v>690</v>
      </c>
      <c r="B851" s="47">
        <v>1683</v>
      </c>
    </row>
    <row r="852" s="1" customFormat="1" ht="17" customHeight="1" spans="1:2">
      <c r="A852" s="51" t="s">
        <v>691</v>
      </c>
      <c r="B852" s="47">
        <v>0</v>
      </c>
    </row>
    <row r="853" s="1" customFormat="1" ht="17" customHeight="1" spans="1:2">
      <c r="A853" s="51" t="s">
        <v>698</v>
      </c>
      <c r="B853" s="47">
        <v>350</v>
      </c>
    </row>
    <row r="854" s="1" customFormat="1" ht="17" customHeight="1" spans="1:2">
      <c r="A854" s="51" t="s">
        <v>1322</v>
      </c>
      <c r="B854" s="47">
        <v>0</v>
      </c>
    </row>
    <row r="855" s="1" customFormat="1" ht="17" customHeight="1" spans="1:2">
      <c r="A855" s="51" t="s">
        <v>1323</v>
      </c>
      <c r="B855" s="47">
        <v>1915</v>
      </c>
    </row>
    <row r="856" s="1" customFormat="1" ht="17" customHeight="1" spans="1:2">
      <c r="A856" s="51" t="s">
        <v>1324</v>
      </c>
      <c r="B856" s="47">
        <v>1481</v>
      </c>
    </row>
    <row r="857" s="1" customFormat="1" ht="17" customHeight="1" spans="1:2">
      <c r="A857" s="51" t="s">
        <v>1325</v>
      </c>
      <c r="B857" s="47">
        <v>136</v>
      </c>
    </row>
    <row r="858" s="1" customFormat="1" ht="17" customHeight="1" spans="1:2">
      <c r="A858" s="51" t="s">
        <v>1326</v>
      </c>
      <c r="B858" s="47">
        <v>0</v>
      </c>
    </row>
    <row r="859" s="1" customFormat="1" ht="17" customHeight="1" spans="1:2">
      <c r="A859" s="51" t="s">
        <v>1327</v>
      </c>
      <c r="B859" s="47">
        <v>20</v>
      </c>
    </row>
    <row r="860" s="1" customFormat="1" ht="17" customHeight="1" spans="1:2">
      <c r="A860" s="51" t="s">
        <v>1328</v>
      </c>
      <c r="B860" s="47">
        <v>0</v>
      </c>
    </row>
    <row r="861" s="1" customFormat="1" ht="17" customHeight="1" spans="1:2">
      <c r="A861" s="51" t="s">
        <v>1329</v>
      </c>
      <c r="B861" s="47">
        <v>0</v>
      </c>
    </row>
    <row r="862" s="1" customFormat="1" ht="17" customHeight="1" spans="1:2">
      <c r="A862" s="51" t="s">
        <v>1330</v>
      </c>
      <c r="B862" s="47">
        <v>82</v>
      </c>
    </row>
    <row r="863" s="1" customFormat="1" ht="17" customHeight="1" spans="1:2">
      <c r="A863" s="51" t="s">
        <v>1331</v>
      </c>
      <c r="B863" s="47">
        <v>696</v>
      </c>
    </row>
    <row r="864" s="1" customFormat="1" ht="17" customHeight="1" spans="1:2">
      <c r="A864" s="51" t="s">
        <v>1332</v>
      </c>
      <c r="B864" s="47">
        <v>127</v>
      </c>
    </row>
    <row r="865" s="1" customFormat="1" ht="17" customHeight="1" spans="1:2">
      <c r="A865" s="51" t="s">
        <v>1333</v>
      </c>
      <c r="B865" s="47">
        <v>18721</v>
      </c>
    </row>
    <row r="866" s="1" customFormat="1" ht="17" customHeight="1" spans="1:2">
      <c r="A866" s="51" t="s">
        <v>1334</v>
      </c>
      <c r="B866" s="47">
        <v>5601</v>
      </c>
    </row>
    <row r="867" s="1" customFormat="1" ht="17" customHeight="1" spans="1:2">
      <c r="A867" s="51" t="s">
        <v>1335</v>
      </c>
      <c r="B867" s="47">
        <v>438</v>
      </c>
    </row>
    <row r="868" s="1" customFormat="1" ht="17" customHeight="1" spans="1:2">
      <c r="A868" s="51" t="s">
        <v>1336</v>
      </c>
      <c r="B868" s="47">
        <v>4366</v>
      </c>
    </row>
    <row r="869" s="1" customFormat="1" ht="17" customHeight="1" spans="1:2">
      <c r="A869" s="51" t="s">
        <v>1337</v>
      </c>
      <c r="B869" s="47">
        <v>195</v>
      </c>
    </row>
    <row r="870" s="1" customFormat="1" ht="17" customHeight="1" spans="1:2">
      <c r="A870" s="51" t="s">
        <v>1338</v>
      </c>
      <c r="B870" s="47">
        <v>8155</v>
      </c>
    </row>
    <row r="871" s="1" customFormat="1" ht="17" customHeight="1" spans="1:2">
      <c r="A871" s="51" t="s">
        <v>1339</v>
      </c>
      <c r="B871" s="47">
        <v>220</v>
      </c>
    </row>
    <row r="872" s="1" customFormat="1" ht="17" customHeight="1" spans="1:2">
      <c r="A872" s="51" t="s">
        <v>1340</v>
      </c>
      <c r="B872" s="47">
        <v>211</v>
      </c>
    </row>
    <row r="873" s="1" customFormat="1" ht="17" customHeight="1" spans="1:2">
      <c r="A873" s="51" t="s">
        <v>1341</v>
      </c>
      <c r="B873" s="47">
        <v>270</v>
      </c>
    </row>
    <row r="874" s="1" customFormat="1" ht="17" customHeight="1" spans="1:2">
      <c r="A874" s="51" t="s">
        <v>1342</v>
      </c>
      <c r="B874" s="47">
        <v>24061</v>
      </c>
    </row>
    <row r="875" s="1" customFormat="1" ht="17" customHeight="1" spans="1:2">
      <c r="A875" s="96" t="s">
        <v>1343</v>
      </c>
      <c r="B875" s="47">
        <f>SUM(B876:B899)</f>
        <v>1112</v>
      </c>
    </row>
    <row r="876" s="1" customFormat="1" ht="17" customHeight="1" spans="1:2">
      <c r="A876" s="51" t="s">
        <v>689</v>
      </c>
      <c r="B876" s="47">
        <v>0</v>
      </c>
    </row>
    <row r="877" s="1" customFormat="1" ht="17" customHeight="1" spans="1:2">
      <c r="A877" s="51" t="s">
        <v>690</v>
      </c>
      <c r="B877" s="47">
        <v>0</v>
      </c>
    </row>
    <row r="878" s="1" customFormat="1" ht="17" customHeight="1" spans="1:2">
      <c r="A878" s="51" t="s">
        <v>691</v>
      </c>
      <c r="B878" s="47">
        <v>0</v>
      </c>
    </row>
    <row r="879" s="1" customFormat="1" ht="17" customHeight="1" spans="1:2">
      <c r="A879" s="51" t="s">
        <v>1344</v>
      </c>
      <c r="B879" s="47">
        <v>0</v>
      </c>
    </row>
    <row r="880" s="1" customFormat="1" ht="17" customHeight="1" spans="1:2">
      <c r="A880" s="51" t="s">
        <v>1345</v>
      </c>
      <c r="B880" s="47">
        <v>0</v>
      </c>
    </row>
    <row r="881" s="1" customFormat="1" ht="16.95" customHeight="1" spans="1:2">
      <c r="A881" s="51" t="s">
        <v>1346</v>
      </c>
      <c r="B881" s="47">
        <v>0</v>
      </c>
    </row>
    <row r="882" s="1" customFormat="1" ht="17" customHeight="1" spans="1:2">
      <c r="A882" s="51" t="s">
        <v>1347</v>
      </c>
      <c r="B882" s="47">
        <v>372</v>
      </c>
    </row>
    <row r="883" s="1" customFormat="1" ht="17" customHeight="1" spans="1:2">
      <c r="A883" s="51" t="s">
        <v>1348</v>
      </c>
      <c r="B883" s="47">
        <v>61</v>
      </c>
    </row>
    <row r="884" s="1" customFormat="1" ht="17" customHeight="1" spans="1:2">
      <c r="A884" s="51" t="s">
        <v>1349</v>
      </c>
      <c r="B884" s="47">
        <v>0</v>
      </c>
    </row>
    <row r="885" s="1" customFormat="1" ht="17" customHeight="1" spans="1:2">
      <c r="A885" s="51" t="s">
        <v>1350</v>
      </c>
      <c r="B885" s="47">
        <v>44</v>
      </c>
    </row>
    <row r="886" s="1" customFormat="1" ht="17" customHeight="1" spans="1:2">
      <c r="A886" s="51" t="s">
        <v>1351</v>
      </c>
      <c r="B886" s="47">
        <v>28</v>
      </c>
    </row>
    <row r="887" s="1" customFormat="1" ht="17" customHeight="1" spans="1:2">
      <c r="A887" s="51" t="s">
        <v>1352</v>
      </c>
      <c r="B887" s="47">
        <v>0</v>
      </c>
    </row>
    <row r="888" s="1" customFormat="1" ht="17" customHeight="1" spans="1:2">
      <c r="A888" s="51" t="s">
        <v>1353</v>
      </c>
      <c r="B888" s="47">
        <v>0</v>
      </c>
    </row>
    <row r="889" s="1" customFormat="1" ht="17" customHeight="1" spans="1:2">
      <c r="A889" s="51" t="s">
        <v>1354</v>
      </c>
      <c r="B889" s="47">
        <v>0</v>
      </c>
    </row>
    <row r="890" s="1" customFormat="1" ht="17" customHeight="1" spans="1:2">
      <c r="A890" s="51" t="s">
        <v>1355</v>
      </c>
      <c r="B890" s="47">
        <v>50</v>
      </c>
    </row>
    <row r="891" s="1" customFormat="1" ht="17" customHeight="1" spans="1:2">
      <c r="A891" s="51" t="s">
        <v>1356</v>
      </c>
      <c r="B891" s="47">
        <v>0</v>
      </c>
    </row>
    <row r="892" s="1" customFormat="1" ht="17" customHeight="1" spans="1:2">
      <c r="A892" s="51" t="s">
        <v>1357</v>
      </c>
      <c r="B892" s="47">
        <v>0</v>
      </c>
    </row>
    <row r="893" s="1" customFormat="1" ht="17" customHeight="1" spans="1:2">
      <c r="A893" s="51" t="s">
        <v>1358</v>
      </c>
      <c r="B893" s="47">
        <v>0</v>
      </c>
    </row>
    <row r="894" s="1" customFormat="1" ht="17" customHeight="1" spans="1:2">
      <c r="A894" s="51" t="s">
        <v>1359</v>
      </c>
      <c r="B894" s="47">
        <v>0</v>
      </c>
    </row>
    <row r="895" s="1" customFormat="1" ht="17" customHeight="1" spans="1:2">
      <c r="A895" s="51" t="s">
        <v>1360</v>
      </c>
      <c r="B895" s="47">
        <v>149</v>
      </c>
    </row>
    <row r="896" s="1" customFormat="1" ht="17" customHeight="1" spans="1:2">
      <c r="A896" s="51" t="s">
        <v>1361</v>
      </c>
      <c r="B896" s="47">
        <v>0</v>
      </c>
    </row>
    <row r="897" s="1" customFormat="1" ht="17" customHeight="1" spans="1:2">
      <c r="A897" s="51" t="s">
        <v>1362</v>
      </c>
      <c r="B897" s="47">
        <v>0</v>
      </c>
    </row>
    <row r="898" s="1" customFormat="1" ht="17" customHeight="1" spans="1:2">
      <c r="A898" s="51" t="s">
        <v>1328</v>
      </c>
      <c r="B898" s="47">
        <v>0</v>
      </c>
    </row>
    <row r="899" s="1" customFormat="1" ht="17" customHeight="1" spans="1:2">
      <c r="A899" s="51" t="s">
        <v>1363</v>
      </c>
      <c r="B899" s="47">
        <v>408</v>
      </c>
    </row>
    <row r="900" s="1" customFormat="1" ht="17" customHeight="1" spans="1:2">
      <c r="A900" s="96" t="s">
        <v>1364</v>
      </c>
      <c r="B900" s="47">
        <f>SUM(B901:B927)</f>
        <v>25804</v>
      </c>
    </row>
    <row r="901" s="1" customFormat="1" ht="17" customHeight="1" spans="1:2">
      <c r="A901" s="51" t="s">
        <v>689</v>
      </c>
      <c r="B901" s="47">
        <v>518</v>
      </c>
    </row>
    <row r="902" s="1" customFormat="1" ht="17" customHeight="1" spans="1:2">
      <c r="A902" s="51" t="s">
        <v>690</v>
      </c>
      <c r="B902" s="47">
        <v>63</v>
      </c>
    </row>
    <row r="903" s="1" customFormat="1" ht="17" customHeight="1" spans="1:2">
      <c r="A903" s="51" t="s">
        <v>691</v>
      </c>
      <c r="B903" s="47">
        <v>0</v>
      </c>
    </row>
    <row r="904" s="1" customFormat="1" ht="17" customHeight="1" spans="1:2">
      <c r="A904" s="51" t="s">
        <v>1365</v>
      </c>
      <c r="B904" s="47">
        <v>418</v>
      </c>
    </row>
    <row r="905" s="1" customFormat="1" ht="17" customHeight="1" spans="1:2">
      <c r="A905" s="51" t="s">
        <v>1366</v>
      </c>
      <c r="B905" s="47">
        <v>6508</v>
      </c>
    </row>
    <row r="906" s="1" customFormat="1" ht="17" customHeight="1" spans="1:2">
      <c r="A906" s="51" t="s">
        <v>1367</v>
      </c>
      <c r="B906" s="47">
        <v>3100</v>
      </c>
    </row>
    <row r="907" s="1" customFormat="1" ht="17" customHeight="1" spans="1:2">
      <c r="A907" s="51" t="s">
        <v>1368</v>
      </c>
      <c r="B907" s="47">
        <v>0</v>
      </c>
    </row>
    <row r="908" s="1" customFormat="1" ht="17" customHeight="1" spans="1:2">
      <c r="A908" s="51" t="s">
        <v>1369</v>
      </c>
      <c r="B908" s="47">
        <v>561</v>
      </c>
    </row>
    <row r="909" s="1" customFormat="1" ht="17" customHeight="1" spans="1:2">
      <c r="A909" s="51" t="s">
        <v>1370</v>
      </c>
      <c r="B909" s="47">
        <v>0</v>
      </c>
    </row>
    <row r="910" s="1" customFormat="1" ht="17" customHeight="1" spans="1:2">
      <c r="A910" s="51" t="s">
        <v>1371</v>
      </c>
      <c r="B910" s="47">
        <v>260</v>
      </c>
    </row>
    <row r="911" s="1" customFormat="1" ht="17" customHeight="1" spans="1:2">
      <c r="A911" s="51" t="s">
        <v>1372</v>
      </c>
      <c r="B911" s="47">
        <v>311</v>
      </c>
    </row>
    <row r="912" s="1" customFormat="1" ht="17" customHeight="1" spans="1:2">
      <c r="A912" s="51" t="s">
        <v>1373</v>
      </c>
      <c r="B912" s="47">
        <v>0</v>
      </c>
    </row>
    <row r="913" s="1" customFormat="1" ht="17" customHeight="1" spans="1:2">
      <c r="A913" s="51" t="s">
        <v>1374</v>
      </c>
      <c r="B913" s="47">
        <v>0</v>
      </c>
    </row>
    <row r="914" s="1" customFormat="1" ht="17" customHeight="1" spans="1:2">
      <c r="A914" s="51" t="s">
        <v>1375</v>
      </c>
      <c r="B914" s="47">
        <v>1843</v>
      </c>
    </row>
    <row r="915" s="1" customFormat="1" ht="17" customHeight="1" spans="1:2">
      <c r="A915" s="51" t="s">
        <v>1376</v>
      </c>
      <c r="B915" s="47">
        <v>0</v>
      </c>
    </row>
    <row r="916" s="1" customFormat="1" ht="17" customHeight="1" spans="1:2">
      <c r="A916" s="51" t="s">
        <v>1377</v>
      </c>
      <c r="B916" s="47">
        <v>1914</v>
      </c>
    </row>
    <row r="917" s="1" customFormat="1" ht="17" customHeight="1" spans="1:2">
      <c r="A917" s="51" t="s">
        <v>1378</v>
      </c>
      <c r="B917" s="47">
        <v>0</v>
      </c>
    </row>
    <row r="918" s="1" customFormat="1" ht="17" customHeight="1" spans="1:2">
      <c r="A918" s="51" t="s">
        <v>1379</v>
      </c>
      <c r="B918" s="47">
        <v>0</v>
      </c>
    </row>
    <row r="919" s="1" customFormat="1" ht="17" customHeight="1" spans="1:2">
      <c r="A919" s="51" t="s">
        <v>1380</v>
      </c>
      <c r="B919" s="47">
        <v>0</v>
      </c>
    </row>
    <row r="920" s="1" customFormat="1" ht="17" customHeight="1" spans="1:2">
      <c r="A920" s="51" t="s">
        <v>1381</v>
      </c>
      <c r="B920" s="47">
        <v>255</v>
      </c>
    </row>
    <row r="921" s="1" customFormat="1" ht="17" customHeight="1" spans="1:2">
      <c r="A921" s="51" t="s">
        <v>1382</v>
      </c>
      <c r="B921" s="47">
        <v>0</v>
      </c>
    </row>
    <row r="922" s="1" customFormat="1" ht="17" customHeight="1" spans="1:2">
      <c r="A922" s="51" t="s">
        <v>1356</v>
      </c>
      <c r="B922" s="47">
        <v>0</v>
      </c>
    </row>
    <row r="923" s="1" customFormat="1" ht="17" customHeight="1" spans="1:2">
      <c r="A923" s="51" t="s">
        <v>1383</v>
      </c>
      <c r="B923" s="47">
        <v>0</v>
      </c>
    </row>
    <row r="924" s="1" customFormat="1" ht="17" customHeight="1" spans="1:2">
      <c r="A924" s="51" t="s">
        <v>1384</v>
      </c>
      <c r="B924" s="47">
        <v>592</v>
      </c>
    </row>
    <row r="925" s="1" customFormat="1" ht="17" customHeight="1" spans="1:2">
      <c r="A925" s="51" t="s">
        <v>1385</v>
      </c>
      <c r="B925" s="47">
        <v>0</v>
      </c>
    </row>
    <row r="926" s="1" customFormat="1" ht="17" customHeight="1" spans="1:2">
      <c r="A926" s="51" t="s">
        <v>1386</v>
      </c>
      <c r="B926" s="47">
        <v>0</v>
      </c>
    </row>
    <row r="927" s="1" customFormat="1" ht="17" customHeight="1" spans="1:2">
      <c r="A927" s="51" t="s">
        <v>1387</v>
      </c>
      <c r="B927" s="47">
        <v>9461</v>
      </c>
    </row>
    <row r="928" s="1" customFormat="1" ht="17" customHeight="1" spans="1:2">
      <c r="A928" s="96" t="s">
        <v>1388</v>
      </c>
      <c r="B928" s="47">
        <f>SUM(B929:B938)</f>
        <v>5219</v>
      </c>
    </row>
    <row r="929" s="1" customFormat="1" ht="17" customHeight="1" spans="1:2">
      <c r="A929" s="51" t="s">
        <v>689</v>
      </c>
      <c r="B929" s="47">
        <v>0</v>
      </c>
    </row>
    <row r="930" s="1" customFormat="1" ht="17" customHeight="1" spans="1:2">
      <c r="A930" s="51" t="s">
        <v>690</v>
      </c>
      <c r="B930" s="47">
        <v>1177</v>
      </c>
    </row>
    <row r="931" s="1" customFormat="1" ht="17" customHeight="1" spans="1:2">
      <c r="A931" s="51" t="s">
        <v>691</v>
      </c>
      <c r="B931" s="47">
        <v>0</v>
      </c>
    </row>
    <row r="932" s="1" customFormat="1" ht="17" customHeight="1" spans="1:2">
      <c r="A932" s="51" t="s">
        <v>1389</v>
      </c>
      <c r="B932" s="47">
        <v>780</v>
      </c>
    </row>
    <row r="933" s="1" customFormat="1" ht="16.95" customHeight="1" spans="1:2">
      <c r="A933" s="51" t="s">
        <v>1390</v>
      </c>
      <c r="B933" s="47">
        <v>780</v>
      </c>
    </row>
    <row r="934" s="1" customFormat="1" ht="16.95" customHeight="1" spans="1:2">
      <c r="A934" s="51" t="s">
        <v>1391</v>
      </c>
      <c r="B934" s="47">
        <v>0</v>
      </c>
    </row>
    <row r="935" s="1" customFormat="1" ht="17" customHeight="1" spans="1:2">
      <c r="A935" s="51" t="s">
        <v>1392</v>
      </c>
      <c r="B935" s="47">
        <v>0</v>
      </c>
    </row>
    <row r="936" s="1" customFormat="1" ht="17" customHeight="1" spans="1:2">
      <c r="A936" s="51" t="s">
        <v>1393</v>
      </c>
      <c r="B936" s="47">
        <v>0</v>
      </c>
    </row>
    <row r="937" s="1" customFormat="1" ht="17" customHeight="1" spans="1:2">
      <c r="A937" s="51" t="s">
        <v>1394</v>
      </c>
      <c r="B937" s="47">
        <v>0</v>
      </c>
    </row>
    <row r="938" s="1" customFormat="1" ht="17" customHeight="1" spans="1:2">
      <c r="A938" s="51" t="s">
        <v>1395</v>
      </c>
      <c r="B938" s="47">
        <v>2482</v>
      </c>
    </row>
    <row r="939" s="1" customFormat="1" ht="17" customHeight="1" spans="1:2">
      <c r="A939" s="96" t="s">
        <v>1396</v>
      </c>
      <c r="B939" s="47">
        <f>SUM(B940:B945)</f>
        <v>15562</v>
      </c>
    </row>
    <row r="940" s="1" customFormat="1" ht="17" customHeight="1" spans="1:2">
      <c r="A940" s="51" t="s">
        <v>1397</v>
      </c>
      <c r="B940" s="47">
        <v>3273</v>
      </c>
    </row>
    <row r="941" s="1" customFormat="1" ht="17" customHeight="1" spans="1:2">
      <c r="A941" s="51" t="s">
        <v>1398</v>
      </c>
      <c r="B941" s="47">
        <v>0</v>
      </c>
    </row>
    <row r="942" s="1" customFormat="1" ht="17" customHeight="1" spans="1:2">
      <c r="A942" s="51" t="s">
        <v>1399</v>
      </c>
      <c r="B942" s="47">
        <v>11513</v>
      </c>
    </row>
    <row r="943" s="1" customFormat="1" ht="17" customHeight="1" spans="1:2">
      <c r="A943" s="51" t="s">
        <v>1400</v>
      </c>
      <c r="B943" s="47">
        <v>530</v>
      </c>
    </row>
    <row r="944" s="1" customFormat="1" ht="17" customHeight="1" spans="1:2">
      <c r="A944" s="51" t="s">
        <v>1401</v>
      </c>
      <c r="B944" s="47">
        <v>200</v>
      </c>
    </row>
    <row r="945" s="1" customFormat="1" ht="17" customHeight="1" spans="1:2">
      <c r="A945" s="51" t="s">
        <v>1402</v>
      </c>
      <c r="B945" s="47">
        <v>46</v>
      </c>
    </row>
    <row r="946" s="1" customFormat="1" ht="17" customHeight="1" spans="1:2">
      <c r="A946" s="96" t="s">
        <v>1403</v>
      </c>
      <c r="B946" s="47">
        <f>SUM(B947:B952)</f>
        <v>2422</v>
      </c>
    </row>
    <row r="947" s="1" customFormat="1" ht="17" customHeight="1" spans="1:2">
      <c r="A947" s="51" t="s">
        <v>1404</v>
      </c>
      <c r="B947" s="47">
        <v>0</v>
      </c>
    </row>
    <row r="948" s="1" customFormat="1" ht="17" customHeight="1" spans="1:2">
      <c r="A948" s="51" t="s">
        <v>1405</v>
      </c>
      <c r="B948" s="47">
        <v>0</v>
      </c>
    </row>
    <row r="949" s="1" customFormat="1" ht="17" customHeight="1" spans="1:2">
      <c r="A949" s="51" t="s">
        <v>1406</v>
      </c>
      <c r="B949" s="47">
        <v>2390</v>
      </c>
    </row>
    <row r="950" s="1" customFormat="1" ht="17" customHeight="1" spans="1:2">
      <c r="A950" s="51" t="s">
        <v>1407</v>
      </c>
      <c r="B950" s="47">
        <v>32</v>
      </c>
    </row>
    <row r="951" s="1" customFormat="1" ht="17" customHeight="1" spans="1:2">
      <c r="A951" s="51" t="s">
        <v>1408</v>
      </c>
      <c r="B951" s="47">
        <v>0</v>
      </c>
    </row>
    <row r="952" s="1" customFormat="1" ht="17" customHeight="1" spans="1:2">
      <c r="A952" s="51" t="s">
        <v>1409</v>
      </c>
      <c r="B952" s="47">
        <v>0</v>
      </c>
    </row>
    <row r="953" s="1" customFormat="1" ht="17" customHeight="1" spans="1:2">
      <c r="A953" s="96" t="s">
        <v>1410</v>
      </c>
      <c r="B953" s="47">
        <f>SUM(B954:B955)</f>
        <v>1992</v>
      </c>
    </row>
    <row r="954" s="1" customFormat="1" ht="17" customHeight="1" spans="1:2">
      <c r="A954" s="51" t="s">
        <v>1411</v>
      </c>
      <c r="B954" s="47">
        <v>0</v>
      </c>
    </row>
    <row r="955" s="1" customFormat="1" ht="17" customHeight="1" spans="1:2">
      <c r="A955" s="51" t="s">
        <v>1412</v>
      </c>
      <c r="B955" s="47">
        <v>1992</v>
      </c>
    </row>
    <row r="956" s="1" customFormat="1" ht="17" customHeight="1" spans="1:2">
      <c r="A956" s="96" t="s">
        <v>1413</v>
      </c>
      <c r="B956" s="47">
        <f>B957+B958</f>
        <v>480</v>
      </c>
    </row>
    <row r="957" s="1" customFormat="1" ht="17" customHeight="1" spans="1:2">
      <c r="A957" s="51" t="s">
        <v>1414</v>
      </c>
      <c r="B957" s="47">
        <v>0</v>
      </c>
    </row>
    <row r="958" s="1" customFormat="1" ht="17" customHeight="1" spans="1:2">
      <c r="A958" s="51" t="s">
        <v>1415</v>
      </c>
      <c r="B958" s="47">
        <v>480</v>
      </c>
    </row>
    <row r="959" s="1" customFormat="1" ht="17" customHeight="1" spans="1:2">
      <c r="A959" s="96" t="s">
        <v>1416</v>
      </c>
      <c r="B959" s="47">
        <f>SUM(B960,B983,B993,B1003,B1008,B1015,B1020)</f>
        <v>33571</v>
      </c>
    </row>
    <row r="960" s="1" customFormat="1" ht="17" customHeight="1" spans="1:2">
      <c r="A960" s="96" t="s">
        <v>1417</v>
      </c>
      <c r="B960" s="47">
        <f>SUM(B961:B982)</f>
        <v>25189</v>
      </c>
    </row>
    <row r="961" s="1" customFormat="1" ht="17" customHeight="1" spans="1:2">
      <c r="A961" s="51" t="s">
        <v>689</v>
      </c>
      <c r="B961" s="47">
        <v>3266</v>
      </c>
    </row>
    <row r="962" s="1" customFormat="1" ht="17" customHeight="1" spans="1:2">
      <c r="A962" s="51" t="s">
        <v>690</v>
      </c>
      <c r="B962" s="47">
        <v>670</v>
      </c>
    </row>
    <row r="963" s="1" customFormat="1" ht="17" customHeight="1" spans="1:2">
      <c r="A963" s="51" t="s">
        <v>691</v>
      </c>
      <c r="B963" s="47">
        <v>0</v>
      </c>
    </row>
    <row r="964" s="1" customFormat="1" ht="17" customHeight="1" spans="1:2">
      <c r="A964" s="51" t="s">
        <v>1418</v>
      </c>
      <c r="B964" s="47">
        <v>13533</v>
      </c>
    </row>
    <row r="965" s="1" customFormat="1" ht="17" customHeight="1" spans="1:2">
      <c r="A965" s="51" t="s">
        <v>1419</v>
      </c>
      <c r="B965" s="47">
        <v>2995</v>
      </c>
    </row>
    <row r="966" s="1" customFormat="1" ht="17" customHeight="1" spans="1:2">
      <c r="A966" s="51" t="s">
        <v>1420</v>
      </c>
      <c r="B966" s="47">
        <v>0</v>
      </c>
    </row>
    <row r="967" s="1" customFormat="1" ht="17" customHeight="1" spans="1:2">
      <c r="A967" s="51" t="s">
        <v>1421</v>
      </c>
      <c r="B967" s="47">
        <v>0</v>
      </c>
    </row>
    <row r="968" s="1" customFormat="1" ht="17" customHeight="1" spans="1:2">
      <c r="A968" s="51" t="s">
        <v>1422</v>
      </c>
      <c r="B968" s="47">
        <v>0</v>
      </c>
    </row>
    <row r="969" s="1" customFormat="1" ht="17" customHeight="1" spans="1:2">
      <c r="A969" s="51" t="s">
        <v>1423</v>
      </c>
      <c r="B969" s="47">
        <v>2116</v>
      </c>
    </row>
    <row r="970" s="1" customFormat="1" ht="17" customHeight="1" spans="1:2">
      <c r="A970" s="51" t="s">
        <v>1424</v>
      </c>
      <c r="B970" s="47">
        <v>0</v>
      </c>
    </row>
    <row r="971" s="1" customFormat="1" ht="17" customHeight="1" spans="1:2">
      <c r="A971" s="51" t="s">
        <v>1425</v>
      </c>
      <c r="B971" s="47">
        <v>0</v>
      </c>
    </row>
    <row r="972" s="1" customFormat="1" ht="17" customHeight="1" spans="1:2">
      <c r="A972" s="51" t="s">
        <v>1426</v>
      </c>
      <c r="B972" s="47">
        <v>0</v>
      </c>
    </row>
    <row r="973" s="1" customFormat="1" ht="17" customHeight="1" spans="1:2">
      <c r="A973" s="51" t="s">
        <v>1427</v>
      </c>
      <c r="B973" s="47">
        <v>0</v>
      </c>
    </row>
    <row r="974" s="1" customFormat="1" ht="17" customHeight="1" spans="1:2">
      <c r="A974" s="51" t="s">
        <v>1428</v>
      </c>
      <c r="B974" s="47">
        <v>0</v>
      </c>
    </row>
    <row r="975" s="1" customFormat="1" ht="17" customHeight="1" spans="1:2">
      <c r="A975" s="51" t="s">
        <v>1429</v>
      </c>
      <c r="B975" s="47">
        <v>0</v>
      </c>
    </row>
    <row r="976" s="1" customFormat="1" ht="17" customHeight="1" spans="1:2">
      <c r="A976" s="51" t="s">
        <v>1430</v>
      </c>
      <c r="B976" s="47">
        <v>0</v>
      </c>
    </row>
    <row r="977" s="1" customFormat="1" ht="17" customHeight="1" spans="1:2">
      <c r="A977" s="51" t="s">
        <v>1431</v>
      </c>
      <c r="B977" s="47">
        <v>0</v>
      </c>
    </row>
    <row r="978" s="1" customFormat="1" ht="17" customHeight="1" spans="1:2">
      <c r="A978" s="51" t="s">
        <v>1432</v>
      </c>
      <c r="B978" s="47">
        <v>0</v>
      </c>
    </row>
    <row r="979" s="1" customFormat="1" ht="17" customHeight="1" spans="1:2">
      <c r="A979" s="51" t="s">
        <v>1433</v>
      </c>
      <c r="B979" s="47">
        <v>0</v>
      </c>
    </row>
    <row r="980" s="1" customFormat="1" ht="17" customHeight="1" spans="1:2">
      <c r="A980" s="51" t="s">
        <v>1434</v>
      </c>
      <c r="B980" s="47">
        <v>0</v>
      </c>
    </row>
    <row r="981" s="1" customFormat="1" ht="17" customHeight="1" spans="1:2">
      <c r="A981" s="51" t="s">
        <v>1435</v>
      </c>
      <c r="B981" s="47">
        <v>0</v>
      </c>
    </row>
    <row r="982" s="1" customFormat="1" ht="17" customHeight="1" spans="1:2">
      <c r="A982" s="51" t="s">
        <v>1436</v>
      </c>
      <c r="B982" s="47">
        <v>2609</v>
      </c>
    </row>
    <row r="983" s="1" customFormat="1" ht="17" customHeight="1" spans="1:2">
      <c r="A983" s="96" t="s">
        <v>1437</v>
      </c>
      <c r="B983" s="47">
        <f>SUM(B984:B992)</f>
        <v>67</v>
      </c>
    </row>
    <row r="984" s="1" customFormat="1" ht="17" customHeight="1" spans="1:2">
      <c r="A984" s="51" t="s">
        <v>689</v>
      </c>
      <c r="B984" s="47">
        <v>0</v>
      </c>
    </row>
    <row r="985" s="1" customFormat="1" ht="17" customHeight="1" spans="1:2">
      <c r="A985" s="51" t="s">
        <v>690</v>
      </c>
      <c r="B985" s="47">
        <v>0</v>
      </c>
    </row>
    <row r="986" s="1" customFormat="1" ht="17" customHeight="1" spans="1:2">
      <c r="A986" s="51" t="s">
        <v>691</v>
      </c>
      <c r="B986" s="47">
        <v>0</v>
      </c>
    </row>
    <row r="987" s="1" customFormat="1" ht="17" customHeight="1" spans="1:2">
      <c r="A987" s="51" t="s">
        <v>1438</v>
      </c>
      <c r="B987" s="47">
        <v>0</v>
      </c>
    </row>
    <row r="988" s="1" customFormat="1" ht="17" customHeight="1" spans="1:2">
      <c r="A988" s="51" t="s">
        <v>1439</v>
      </c>
      <c r="B988" s="47">
        <v>0</v>
      </c>
    </row>
    <row r="989" s="1" customFormat="1" ht="17" customHeight="1" spans="1:2">
      <c r="A989" s="51" t="s">
        <v>1440</v>
      </c>
      <c r="B989" s="47">
        <v>0</v>
      </c>
    </row>
    <row r="990" s="1" customFormat="1" ht="17" customHeight="1" spans="1:2">
      <c r="A990" s="51" t="s">
        <v>1441</v>
      </c>
      <c r="B990" s="47">
        <v>0</v>
      </c>
    </row>
    <row r="991" s="1" customFormat="1" ht="17" customHeight="1" spans="1:2">
      <c r="A991" s="51" t="s">
        <v>1442</v>
      </c>
      <c r="B991" s="47">
        <v>0</v>
      </c>
    </row>
    <row r="992" s="1" customFormat="1" ht="17" customHeight="1" spans="1:2">
      <c r="A992" s="51" t="s">
        <v>1443</v>
      </c>
      <c r="B992" s="47">
        <v>67</v>
      </c>
    </row>
    <row r="993" s="1" customFormat="1" ht="17" customHeight="1" spans="1:2">
      <c r="A993" s="96" t="s">
        <v>1444</v>
      </c>
      <c r="B993" s="47">
        <f>SUM(B994:B1002)</f>
        <v>0</v>
      </c>
    </row>
    <row r="994" s="1" customFormat="1" ht="17" customHeight="1" spans="1:2">
      <c r="A994" s="51" t="s">
        <v>689</v>
      </c>
      <c r="B994" s="47">
        <v>0</v>
      </c>
    </row>
    <row r="995" s="1" customFormat="1" ht="17" customHeight="1" spans="1:2">
      <c r="A995" s="51" t="s">
        <v>690</v>
      </c>
      <c r="B995" s="47">
        <v>0</v>
      </c>
    </row>
    <row r="996" s="1" customFormat="1" ht="17" customHeight="1" spans="1:2">
      <c r="A996" s="51" t="s">
        <v>691</v>
      </c>
      <c r="B996" s="47">
        <v>0</v>
      </c>
    </row>
    <row r="997" s="1" customFormat="1" ht="17" customHeight="1" spans="1:2">
      <c r="A997" s="51" t="s">
        <v>1445</v>
      </c>
      <c r="B997" s="47">
        <v>0</v>
      </c>
    </row>
    <row r="998" s="1" customFormat="1" ht="17" customHeight="1" spans="1:2">
      <c r="A998" s="51" t="s">
        <v>1446</v>
      </c>
      <c r="B998" s="47">
        <v>0</v>
      </c>
    </row>
    <row r="999" s="1" customFormat="1" ht="17" customHeight="1" spans="1:2">
      <c r="A999" s="51" t="s">
        <v>1447</v>
      </c>
      <c r="B999" s="47">
        <v>0</v>
      </c>
    </row>
    <row r="1000" s="1" customFormat="1" ht="17" customHeight="1" spans="1:2">
      <c r="A1000" s="51" t="s">
        <v>1448</v>
      </c>
      <c r="B1000" s="47">
        <v>0</v>
      </c>
    </row>
    <row r="1001" s="1" customFormat="1" ht="17" customHeight="1" spans="1:2">
      <c r="A1001" s="51" t="s">
        <v>1449</v>
      </c>
      <c r="B1001" s="47">
        <v>0</v>
      </c>
    </row>
    <row r="1002" s="1" customFormat="1" ht="17" customHeight="1" spans="1:2">
      <c r="A1002" s="51" t="s">
        <v>1450</v>
      </c>
      <c r="B1002" s="47">
        <v>0</v>
      </c>
    </row>
    <row r="1003" s="1" customFormat="1" ht="17" customHeight="1" spans="1:2">
      <c r="A1003" s="96" t="s">
        <v>1451</v>
      </c>
      <c r="B1003" s="47">
        <f>SUM(B1004:B1007)</f>
        <v>1521</v>
      </c>
    </row>
    <row r="1004" s="1" customFormat="1" ht="17" customHeight="1" spans="1:2">
      <c r="A1004" s="51" t="s">
        <v>1452</v>
      </c>
      <c r="B1004" s="47">
        <v>1231</v>
      </c>
    </row>
    <row r="1005" s="1" customFormat="1" ht="17" customHeight="1" spans="1:2">
      <c r="A1005" s="51" t="s">
        <v>1453</v>
      </c>
      <c r="B1005" s="47">
        <v>23</v>
      </c>
    </row>
    <row r="1006" s="1" customFormat="1" ht="17" customHeight="1" spans="1:2">
      <c r="A1006" s="51" t="s">
        <v>1454</v>
      </c>
      <c r="B1006" s="47">
        <v>187</v>
      </c>
    </row>
    <row r="1007" s="1" customFormat="1" ht="17" customHeight="1" spans="1:2">
      <c r="A1007" s="51" t="s">
        <v>1455</v>
      </c>
      <c r="B1007" s="47">
        <v>80</v>
      </c>
    </row>
    <row r="1008" s="1" customFormat="1" ht="17" customHeight="1" spans="1:2">
      <c r="A1008" s="96" t="s">
        <v>1456</v>
      </c>
      <c r="B1008" s="47">
        <f>SUM(B1009:B1014)</f>
        <v>0</v>
      </c>
    </row>
    <row r="1009" s="1" customFormat="1" ht="17" customHeight="1" spans="1:2">
      <c r="A1009" s="51" t="s">
        <v>689</v>
      </c>
      <c r="B1009" s="47">
        <v>0</v>
      </c>
    </row>
    <row r="1010" s="1" customFormat="1" ht="17" customHeight="1" spans="1:2">
      <c r="A1010" s="51" t="s">
        <v>690</v>
      </c>
      <c r="B1010" s="47">
        <v>0</v>
      </c>
    </row>
    <row r="1011" s="1" customFormat="1" ht="17" customHeight="1" spans="1:2">
      <c r="A1011" s="51" t="s">
        <v>691</v>
      </c>
      <c r="B1011" s="47">
        <v>0</v>
      </c>
    </row>
    <row r="1012" s="1" customFormat="1" ht="17" customHeight="1" spans="1:2">
      <c r="A1012" s="51" t="s">
        <v>1442</v>
      </c>
      <c r="B1012" s="47">
        <v>0</v>
      </c>
    </row>
    <row r="1013" s="1" customFormat="1" ht="17" customHeight="1" spans="1:2">
      <c r="A1013" s="51" t="s">
        <v>1457</v>
      </c>
      <c r="B1013" s="47">
        <v>0</v>
      </c>
    </row>
    <row r="1014" s="1" customFormat="1" ht="17" customHeight="1" spans="1:2">
      <c r="A1014" s="51" t="s">
        <v>1458</v>
      </c>
      <c r="B1014" s="47">
        <v>0</v>
      </c>
    </row>
    <row r="1015" s="1" customFormat="1" ht="17" customHeight="1" spans="1:2">
      <c r="A1015" s="96" t="s">
        <v>1459</v>
      </c>
      <c r="B1015" s="47">
        <f>SUM(B1016:B1019)</f>
        <v>1759</v>
      </c>
    </row>
    <row r="1016" s="1" customFormat="1" ht="17" customHeight="1" spans="1:2">
      <c r="A1016" s="51" t="s">
        <v>1460</v>
      </c>
      <c r="B1016" s="47">
        <v>1759</v>
      </c>
    </row>
    <row r="1017" s="1" customFormat="1" ht="17" customHeight="1" spans="1:2">
      <c r="A1017" s="51" t="s">
        <v>1461</v>
      </c>
      <c r="B1017" s="47">
        <v>0</v>
      </c>
    </row>
    <row r="1018" s="1" customFormat="1" ht="17" customHeight="1" spans="1:2">
      <c r="A1018" s="51" t="s">
        <v>1462</v>
      </c>
      <c r="B1018" s="47">
        <v>0</v>
      </c>
    </row>
    <row r="1019" s="1" customFormat="1" ht="17" customHeight="1" spans="1:2">
      <c r="A1019" s="51" t="s">
        <v>1463</v>
      </c>
      <c r="B1019" s="47">
        <v>0</v>
      </c>
    </row>
    <row r="1020" s="1" customFormat="1" ht="17" customHeight="1" spans="1:2">
      <c r="A1020" s="96" t="s">
        <v>1464</v>
      </c>
      <c r="B1020" s="47">
        <f>SUM(B1021:B1022)</f>
        <v>5035</v>
      </c>
    </row>
    <row r="1021" s="1" customFormat="1" ht="17" customHeight="1" spans="1:2">
      <c r="A1021" s="51" t="s">
        <v>1465</v>
      </c>
      <c r="B1021" s="47">
        <v>5025</v>
      </c>
    </row>
    <row r="1022" s="1" customFormat="1" ht="17" customHeight="1" spans="1:2">
      <c r="A1022" s="51" t="s">
        <v>1466</v>
      </c>
      <c r="B1022" s="47">
        <v>10</v>
      </c>
    </row>
    <row r="1023" s="1" customFormat="1" ht="17" customHeight="1" spans="1:2">
      <c r="A1023" s="96" t="s">
        <v>1467</v>
      </c>
      <c r="B1023" s="47">
        <f>SUM(B1024,B1034,B1050,B1055,B1066,B1073,B1081)</f>
        <v>26602</v>
      </c>
    </row>
    <row r="1024" s="1" customFormat="1" ht="17" customHeight="1" spans="1:2">
      <c r="A1024" s="96" t="s">
        <v>1468</v>
      </c>
      <c r="B1024" s="47">
        <f>SUM(B1025:B1033)</f>
        <v>0</v>
      </c>
    </row>
    <row r="1025" s="1" customFormat="1" ht="17" customHeight="1" spans="1:2">
      <c r="A1025" s="51" t="s">
        <v>689</v>
      </c>
      <c r="B1025" s="47">
        <v>0</v>
      </c>
    </row>
    <row r="1026" s="1" customFormat="1" ht="17" customHeight="1" spans="1:2">
      <c r="A1026" s="51" t="s">
        <v>690</v>
      </c>
      <c r="B1026" s="47">
        <v>0</v>
      </c>
    </row>
    <row r="1027" s="1" customFormat="1" ht="17" customHeight="1" spans="1:2">
      <c r="A1027" s="51" t="s">
        <v>691</v>
      </c>
      <c r="B1027" s="47">
        <v>0</v>
      </c>
    </row>
    <row r="1028" s="1" customFormat="1" ht="17" customHeight="1" spans="1:2">
      <c r="A1028" s="51" t="s">
        <v>1469</v>
      </c>
      <c r="B1028" s="47">
        <v>0</v>
      </c>
    </row>
    <row r="1029" s="1" customFormat="1" ht="17" customHeight="1" spans="1:2">
      <c r="A1029" s="51" t="s">
        <v>1470</v>
      </c>
      <c r="B1029" s="47">
        <v>0</v>
      </c>
    </row>
    <row r="1030" s="1" customFormat="1" ht="17" customHeight="1" spans="1:2">
      <c r="A1030" s="51" t="s">
        <v>1471</v>
      </c>
      <c r="B1030" s="47">
        <v>0</v>
      </c>
    </row>
    <row r="1031" s="1" customFormat="1" ht="17" customHeight="1" spans="1:2">
      <c r="A1031" s="51" t="s">
        <v>1472</v>
      </c>
      <c r="B1031" s="47">
        <v>0</v>
      </c>
    </row>
    <row r="1032" s="1" customFormat="1" ht="17" customHeight="1" spans="1:2">
      <c r="A1032" s="51" t="s">
        <v>1473</v>
      </c>
      <c r="B1032" s="47">
        <v>0</v>
      </c>
    </row>
    <row r="1033" s="1" customFormat="1" ht="17" customHeight="1" spans="1:2">
      <c r="A1033" s="51" t="s">
        <v>1474</v>
      </c>
      <c r="B1033" s="47">
        <v>0</v>
      </c>
    </row>
    <row r="1034" s="1" customFormat="1" ht="17" customHeight="1" spans="1:2">
      <c r="A1034" s="96" t="s">
        <v>1475</v>
      </c>
      <c r="B1034" s="47">
        <f>SUM(B1035:B1049)</f>
        <v>6450</v>
      </c>
    </row>
    <row r="1035" s="1" customFormat="1" ht="17" customHeight="1" spans="1:2">
      <c r="A1035" s="51" t="s">
        <v>689</v>
      </c>
      <c r="B1035" s="47">
        <v>184</v>
      </c>
    </row>
    <row r="1036" s="1" customFormat="1" ht="17" customHeight="1" spans="1:2">
      <c r="A1036" s="51" t="s">
        <v>690</v>
      </c>
      <c r="B1036" s="47">
        <v>54</v>
      </c>
    </row>
    <row r="1037" s="1" customFormat="1" ht="17" customHeight="1" spans="1:2">
      <c r="A1037" s="51" t="s">
        <v>691</v>
      </c>
      <c r="B1037" s="47">
        <v>0</v>
      </c>
    </row>
    <row r="1038" s="1" customFormat="1" ht="17" customHeight="1" spans="1:2">
      <c r="A1038" s="51" t="s">
        <v>1476</v>
      </c>
      <c r="B1038" s="47">
        <v>0</v>
      </c>
    </row>
    <row r="1039" s="1" customFormat="1" ht="17" customHeight="1" spans="1:2">
      <c r="A1039" s="51" t="s">
        <v>1477</v>
      </c>
      <c r="B1039" s="47">
        <v>0</v>
      </c>
    </row>
    <row r="1040" s="1" customFormat="1" ht="17" customHeight="1" spans="1:2">
      <c r="A1040" s="51" t="s">
        <v>1478</v>
      </c>
      <c r="B1040" s="47">
        <v>0</v>
      </c>
    </row>
    <row r="1041" s="1" customFormat="1" ht="17" customHeight="1" spans="1:2">
      <c r="A1041" s="51" t="s">
        <v>1479</v>
      </c>
      <c r="B1041" s="47">
        <v>0</v>
      </c>
    </row>
    <row r="1042" s="1" customFormat="1" ht="17" customHeight="1" spans="1:2">
      <c r="A1042" s="51" t="s">
        <v>1480</v>
      </c>
      <c r="B1042" s="47">
        <v>0</v>
      </c>
    </row>
    <row r="1043" s="1" customFormat="1" ht="17" customHeight="1" spans="1:2">
      <c r="A1043" s="51" t="s">
        <v>1481</v>
      </c>
      <c r="B1043" s="47">
        <v>0</v>
      </c>
    </row>
    <row r="1044" s="1" customFormat="1" ht="17" customHeight="1" spans="1:2">
      <c r="A1044" s="51" t="s">
        <v>1482</v>
      </c>
      <c r="B1044" s="47">
        <v>0</v>
      </c>
    </row>
    <row r="1045" s="1" customFormat="1" ht="17" customHeight="1" spans="1:2">
      <c r="A1045" s="51" t="s">
        <v>1483</v>
      </c>
      <c r="B1045" s="47">
        <v>0</v>
      </c>
    </row>
    <row r="1046" s="1" customFormat="1" ht="17" customHeight="1" spans="1:2">
      <c r="A1046" s="51" t="s">
        <v>1484</v>
      </c>
      <c r="B1046" s="47">
        <v>0</v>
      </c>
    </row>
    <row r="1047" s="1" customFormat="1" ht="17" customHeight="1" spans="1:2">
      <c r="A1047" s="51" t="s">
        <v>1485</v>
      </c>
      <c r="B1047" s="47">
        <v>0</v>
      </c>
    </row>
    <row r="1048" s="1" customFormat="1" ht="17" customHeight="1" spans="1:2">
      <c r="A1048" s="51" t="s">
        <v>1486</v>
      </c>
      <c r="B1048" s="47">
        <v>0</v>
      </c>
    </row>
    <row r="1049" s="1" customFormat="1" ht="17" customHeight="1" spans="1:2">
      <c r="A1049" s="51" t="s">
        <v>1487</v>
      </c>
      <c r="B1049" s="47">
        <v>6212</v>
      </c>
    </row>
    <row r="1050" s="1" customFormat="1" ht="17" customHeight="1" spans="1:2">
      <c r="A1050" s="96" t="s">
        <v>1488</v>
      </c>
      <c r="B1050" s="47">
        <f>SUM(B1051:B1054)</f>
        <v>0</v>
      </c>
    </row>
    <row r="1051" s="1" customFormat="1" ht="17" customHeight="1" spans="1:2">
      <c r="A1051" s="51" t="s">
        <v>689</v>
      </c>
      <c r="B1051" s="47">
        <v>0</v>
      </c>
    </row>
    <row r="1052" s="1" customFormat="1" ht="17" customHeight="1" spans="1:2">
      <c r="A1052" s="51" t="s">
        <v>690</v>
      </c>
      <c r="B1052" s="47">
        <v>0</v>
      </c>
    </row>
    <row r="1053" s="1" customFormat="1" ht="17" customHeight="1" spans="1:2">
      <c r="A1053" s="51" t="s">
        <v>691</v>
      </c>
      <c r="B1053" s="47">
        <v>0</v>
      </c>
    </row>
    <row r="1054" s="1" customFormat="1" ht="17" customHeight="1" spans="1:2">
      <c r="A1054" s="51" t="s">
        <v>1489</v>
      </c>
      <c r="B1054" s="47">
        <v>0</v>
      </c>
    </row>
    <row r="1055" s="1" customFormat="1" ht="17" customHeight="1" spans="1:2">
      <c r="A1055" s="96" t="s">
        <v>1490</v>
      </c>
      <c r="B1055" s="47">
        <f>SUM(B1056:B1065)</f>
        <v>1585</v>
      </c>
    </row>
    <row r="1056" s="1" customFormat="1" ht="17" customHeight="1" spans="1:2">
      <c r="A1056" s="51" t="s">
        <v>689</v>
      </c>
      <c r="B1056" s="47">
        <v>425</v>
      </c>
    </row>
    <row r="1057" s="1" customFormat="1" ht="17" customHeight="1" spans="1:2">
      <c r="A1057" s="51" t="s">
        <v>690</v>
      </c>
      <c r="B1057" s="47">
        <v>993</v>
      </c>
    </row>
    <row r="1058" s="1" customFormat="1" ht="17" customHeight="1" spans="1:2">
      <c r="A1058" s="51" t="s">
        <v>691</v>
      </c>
      <c r="B1058" s="47">
        <v>0</v>
      </c>
    </row>
    <row r="1059" s="1" customFormat="1" ht="17" customHeight="1" spans="1:2">
      <c r="A1059" s="51" t="s">
        <v>1491</v>
      </c>
      <c r="B1059" s="47">
        <v>0</v>
      </c>
    </row>
    <row r="1060" s="1" customFormat="1" ht="17" customHeight="1" spans="1:2">
      <c r="A1060" s="51" t="s">
        <v>1492</v>
      </c>
      <c r="B1060" s="47">
        <v>0</v>
      </c>
    </row>
    <row r="1061" s="1" customFormat="1" ht="17" customHeight="1" spans="1:2">
      <c r="A1061" s="51" t="s">
        <v>1493</v>
      </c>
      <c r="B1061" s="47">
        <v>0</v>
      </c>
    </row>
    <row r="1062" s="1" customFormat="1" ht="17" customHeight="1" spans="1:2">
      <c r="A1062" s="51" t="s">
        <v>1494</v>
      </c>
      <c r="B1062" s="47">
        <v>0</v>
      </c>
    </row>
    <row r="1063" s="1" customFormat="1" ht="17" customHeight="1" spans="1:2">
      <c r="A1063" s="51" t="s">
        <v>1495</v>
      </c>
      <c r="B1063" s="47">
        <v>0</v>
      </c>
    </row>
    <row r="1064" s="1" customFormat="1" ht="17" customHeight="1" spans="1:2">
      <c r="A1064" s="51" t="s">
        <v>698</v>
      </c>
      <c r="B1064" s="47">
        <v>0</v>
      </c>
    </row>
    <row r="1065" s="1" customFormat="1" ht="17" customHeight="1" spans="1:2">
      <c r="A1065" s="51" t="s">
        <v>1496</v>
      </c>
      <c r="B1065" s="47">
        <v>167</v>
      </c>
    </row>
    <row r="1066" s="1" customFormat="1" ht="17" customHeight="1" spans="1:2">
      <c r="A1066" s="96" t="s">
        <v>1497</v>
      </c>
      <c r="B1066" s="47">
        <f>SUM(B1067:B1072)</f>
        <v>441</v>
      </c>
    </row>
    <row r="1067" s="1" customFormat="1" ht="17" customHeight="1" spans="1:2">
      <c r="A1067" s="51" t="s">
        <v>689</v>
      </c>
      <c r="B1067" s="47">
        <v>0</v>
      </c>
    </row>
    <row r="1068" s="1" customFormat="1" ht="17" customHeight="1" spans="1:2">
      <c r="A1068" s="51" t="s">
        <v>690</v>
      </c>
      <c r="B1068" s="47">
        <v>0</v>
      </c>
    </row>
    <row r="1069" s="1" customFormat="1" ht="17" customHeight="1" spans="1:2">
      <c r="A1069" s="51" t="s">
        <v>691</v>
      </c>
      <c r="B1069" s="47">
        <v>0</v>
      </c>
    </row>
    <row r="1070" s="1" customFormat="1" ht="17" customHeight="1" spans="1:2">
      <c r="A1070" s="51" t="s">
        <v>1498</v>
      </c>
      <c r="B1070" s="47">
        <v>0</v>
      </c>
    </row>
    <row r="1071" s="1" customFormat="1" ht="17" customHeight="1" spans="1:2">
      <c r="A1071" s="51" t="s">
        <v>1499</v>
      </c>
      <c r="B1071" s="47">
        <v>0</v>
      </c>
    </row>
    <row r="1072" s="1" customFormat="1" ht="17" customHeight="1" spans="1:2">
      <c r="A1072" s="51" t="s">
        <v>1500</v>
      </c>
      <c r="B1072" s="47">
        <v>441</v>
      </c>
    </row>
    <row r="1073" s="1" customFormat="1" ht="17" customHeight="1" spans="1:2">
      <c r="A1073" s="96" t="s">
        <v>1501</v>
      </c>
      <c r="B1073" s="47">
        <f>SUM(B1074:B1080)</f>
        <v>5786</v>
      </c>
    </row>
    <row r="1074" s="1" customFormat="1" ht="17" customHeight="1" spans="1:2">
      <c r="A1074" s="51" t="s">
        <v>689</v>
      </c>
      <c r="B1074" s="47">
        <v>0</v>
      </c>
    </row>
    <row r="1075" s="1" customFormat="1" ht="17" customHeight="1" spans="1:2">
      <c r="A1075" s="51" t="s">
        <v>690</v>
      </c>
      <c r="B1075" s="47">
        <v>0</v>
      </c>
    </row>
    <row r="1076" s="1" customFormat="1" ht="17" customHeight="1" spans="1:2">
      <c r="A1076" s="51" t="s">
        <v>691</v>
      </c>
      <c r="B1076" s="47">
        <v>0</v>
      </c>
    </row>
    <row r="1077" s="1" customFormat="1" ht="17" customHeight="1" spans="1:2">
      <c r="A1077" s="51" t="s">
        <v>1502</v>
      </c>
      <c r="B1077" s="47">
        <v>0</v>
      </c>
    </row>
    <row r="1078" s="1" customFormat="1" ht="17" customHeight="1" spans="1:2">
      <c r="A1078" s="51" t="s">
        <v>1503</v>
      </c>
      <c r="B1078" s="47">
        <v>5786</v>
      </c>
    </row>
    <row r="1079" s="1" customFormat="1" ht="17" customHeight="1" spans="1:2">
      <c r="A1079" s="51" t="s">
        <v>1504</v>
      </c>
      <c r="B1079" s="47">
        <v>0</v>
      </c>
    </row>
    <row r="1080" s="1" customFormat="1" ht="17" customHeight="1" spans="1:2">
      <c r="A1080" s="51" t="s">
        <v>1505</v>
      </c>
      <c r="B1080" s="47">
        <v>0</v>
      </c>
    </row>
    <row r="1081" s="1" customFormat="1" ht="17.25" customHeight="1" spans="1:2">
      <c r="A1081" s="96" t="s">
        <v>1506</v>
      </c>
      <c r="B1081" s="47">
        <f>SUM(B1082:B1086)</f>
        <v>12340</v>
      </c>
    </row>
    <row r="1082" s="1" customFormat="1" ht="17" customHeight="1" spans="1:2">
      <c r="A1082" s="51" t="s">
        <v>1507</v>
      </c>
      <c r="B1082" s="47">
        <v>0</v>
      </c>
    </row>
    <row r="1083" s="1" customFormat="1" ht="17" customHeight="1" spans="1:2">
      <c r="A1083" s="51" t="s">
        <v>1508</v>
      </c>
      <c r="B1083" s="47">
        <v>0</v>
      </c>
    </row>
    <row r="1084" s="1" customFormat="1" ht="17" customHeight="1" spans="1:2">
      <c r="A1084" s="51" t="s">
        <v>1509</v>
      </c>
      <c r="B1084" s="47">
        <v>0</v>
      </c>
    </row>
    <row r="1085" s="1" customFormat="1" ht="17" customHeight="1" spans="1:2">
      <c r="A1085" s="51" t="s">
        <v>1510</v>
      </c>
      <c r="B1085" s="47">
        <v>0</v>
      </c>
    </row>
    <row r="1086" s="1" customFormat="1" ht="17" customHeight="1" spans="1:2">
      <c r="A1086" s="51" t="s">
        <v>1511</v>
      </c>
      <c r="B1086" s="47">
        <v>12340</v>
      </c>
    </row>
    <row r="1087" s="1" customFormat="1" ht="17" customHeight="1" spans="1:2">
      <c r="A1087" s="96" t="s">
        <v>1512</v>
      </c>
      <c r="B1087" s="47">
        <f>SUM(B1088,B1098,B1104)</f>
        <v>11158</v>
      </c>
    </row>
    <row r="1088" s="1" customFormat="1" ht="17" customHeight="1" spans="1:2">
      <c r="A1088" s="96" t="s">
        <v>1513</v>
      </c>
      <c r="B1088" s="47">
        <f>SUM(B1089:B1097)</f>
        <v>5764</v>
      </c>
    </row>
    <row r="1089" s="1" customFormat="1" ht="17" customHeight="1" spans="1:2">
      <c r="A1089" s="51" t="s">
        <v>689</v>
      </c>
      <c r="B1089" s="47">
        <v>357</v>
      </c>
    </row>
    <row r="1090" s="1" customFormat="1" ht="16.95" customHeight="1" spans="1:2">
      <c r="A1090" s="51" t="s">
        <v>690</v>
      </c>
      <c r="B1090" s="47">
        <v>606</v>
      </c>
    </row>
    <row r="1091" s="1" customFormat="1" ht="17" customHeight="1" spans="1:2">
      <c r="A1091" s="51" t="s">
        <v>691</v>
      </c>
      <c r="B1091" s="47">
        <v>0</v>
      </c>
    </row>
    <row r="1092" s="1" customFormat="1" ht="17" customHeight="1" spans="1:2">
      <c r="A1092" s="51" t="s">
        <v>1514</v>
      </c>
      <c r="B1092" s="47">
        <v>0</v>
      </c>
    </row>
    <row r="1093" s="1" customFormat="1" ht="17" customHeight="1" spans="1:2">
      <c r="A1093" s="51" t="s">
        <v>1515</v>
      </c>
      <c r="B1093" s="47">
        <v>0</v>
      </c>
    </row>
    <row r="1094" s="1" customFormat="1" ht="17" customHeight="1" spans="1:2">
      <c r="A1094" s="51" t="s">
        <v>1516</v>
      </c>
      <c r="B1094" s="47">
        <v>0</v>
      </c>
    </row>
    <row r="1095" s="1" customFormat="1" ht="17" customHeight="1" spans="1:2">
      <c r="A1095" s="51" t="s">
        <v>1517</v>
      </c>
      <c r="B1095" s="47">
        <v>0</v>
      </c>
    </row>
    <row r="1096" s="1" customFormat="1" ht="17" customHeight="1" spans="1:2">
      <c r="A1096" s="51" t="s">
        <v>698</v>
      </c>
      <c r="B1096" s="47">
        <v>0</v>
      </c>
    </row>
    <row r="1097" s="1" customFormat="1" ht="17" customHeight="1" spans="1:2">
      <c r="A1097" s="51" t="s">
        <v>1518</v>
      </c>
      <c r="B1097" s="47">
        <v>4801</v>
      </c>
    </row>
    <row r="1098" s="1" customFormat="1" ht="17" customHeight="1" spans="1:2">
      <c r="A1098" s="96" t="s">
        <v>1519</v>
      </c>
      <c r="B1098" s="47">
        <f>SUM(B1099:B1103)</f>
        <v>2182</v>
      </c>
    </row>
    <row r="1099" s="1" customFormat="1" ht="17" customHeight="1" spans="1:2">
      <c r="A1099" s="51" t="s">
        <v>689</v>
      </c>
      <c r="B1099" s="47">
        <v>0</v>
      </c>
    </row>
    <row r="1100" s="1" customFormat="1" ht="17" customHeight="1" spans="1:2">
      <c r="A1100" s="51" t="s">
        <v>690</v>
      </c>
      <c r="B1100" s="47">
        <v>53</v>
      </c>
    </row>
    <row r="1101" s="1" customFormat="1" ht="17" customHeight="1" spans="1:2">
      <c r="A1101" s="51" t="s">
        <v>691</v>
      </c>
      <c r="B1101" s="47">
        <v>0</v>
      </c>
    </row>
    <row r="1102" s="1" customFormat="1" ht="17" customHeight="1" spans="1:2">
      <c r="A1102" s="51" t="s">
        <v>1520</v>
      </c>
      <c r="B1102" s="47">
        <v>0</v>
      </c>
    </row>
    <row r="1103" s="1" customFormat="1" ht="17" customHeight="1" spans="1:2">
      <c r="A1103" s="51" t="s">
        <v>1521</v>
      </c>
      <c r="B1103" s="47">
        <v>2129</v>
      </c>
    </row>
    <row r="1104" s="1" customFormat="1" ht="17" customHeight="1" spans="1:2">
      <c r="A1104" s="96" t="s">
        <v>1522</v>
      </c>
      <c r="B1104" s="47">
        <f>SUM(B1105:B1106)</f>
        <v>3212</v>
      </c>
    </row>
    <row r="1105" s="1" customFormat="1" ht="17" customHeight="1" spans="1:2">
      <c r="A1105" s="51" t="s">
        <v>1523</v>
      </c>
      <c r="B1105" s="47">
        <v>0</v>
      </c>
    </row>
    <row r="1106" s="1" customFormat="1" ht="17" customHeight="1" spans="1:2">
      <c r="A1106" s="51" t="s">
        <v>1524</v>
      </c>
      <c r="B1106" s="47">
        <v>3212</v>
      </c>
    </row>
    <row r="1107" s="1" customFormat="1" ht="17" customHeight="1" spans="1:2">
      <c r="A1107" s="96" t="s">
        <v>1525</v>
      </c>
      <c r="B1107" s="47">
        <f>SUM(B1108,B1115,B1125,B1131,B1134)</f>
        <v>1265</v>
      </c>
    </row>
    <row r="1108" s="1" customFormat="1" ht="17" customHeight="1" spans="1:2">
      <c r="A1108" s="96" t="s">
        <v>1526</v>
      </c>
      <c r="B1108" s="47">
        <f>SUM(B1109:B1114)</f>
        <v>200</v>
      </c>
    </row>
    <row r="1109" s="1" customFormat="1" ht="17" customHeight="1" spans="1:2">
      <c r="A1109" s="51" t="s">
        <v>689</v>
      </c>
      <c r="B1109" s="47">
        <v>190</v>
      </c>
    </row>
    <row r="1110" s="1" customFormat="1" ht="17" customHeight="1" spans="1:2">
      <c r="A1110" s="51" t="s">
        <v>690</v>
      </c>
      <c r="B1110" s="47">
        <v>10</v>
      </c>
    </row>
    <row r="1111" s="1" customFormat="1" ht="17" customHeight="1" spans="1:2">
      <c r="A1111" s="51" t="s">
        <v>691</v>
      </c>
      <c r="B1111" s="47">
        <v>0</v>
      </c>
    </row>
    <row r="1112" s="1" customFormat="1" ht="17" customHeight="1" spans="1:2">
      <c r="A1112" s="51" t="s">
        <v>1527</v>
      </c>
      <c r="B1112" s="47">
        <v>0</v>
      </c>
    </row>
    <row r="1113" s="1" customFormat="1" ht="17" customHeight="1" spans="1:2">
      <c r="A1113" s="51" t="s">
        <v>698</v>
      </c>
      <c r="B1113" s="47">
        <v>0</v>
      </c>
    </row>
    <row r="1114" s="1" customFormat="1" ht="17" customHeight="1" spans="1:2">
      <c r="A1114" s="51" t="s">
        <v>1528</v>
      </c>
      <c r="B1114" s="47">
        <v>0</v>
      </c>
    </row>
    <row r="1115" s="1" customFormat="1" ht="17" customHeight="1" spans="1:2">
      <c r="A1115" s="96" t="s">
        <v>1529</v>
      </c>
      <c r="B1115" s="47">
        <f>SUM(B1116:B1124)</f>
        <v>113</v>
      </c>
    </row>
    <row r="1116" s="1" customFormat="1" ht="17" customHeight="1" spans="1:2">
      <c r="A1116" s="51" t="s">
        <v>1530</v>
      </c>
      <c r="B1116" s="47">
        <v>0</v>
      </c>
    </row>
    <row r="1117" s="1" customFormat="1" ht="17" customHeight="1" spans="1:2">
      <c r="A1117" s="51" t="s">
        <v>1531</v>
      </c>
      <c r="B1117" s="47">
        <v>0</v>
      </c>
    </row>
    <row r="1118" s="1" customFormat="1" ht="17" customHeight="1" spans="1:2">
      <c r="A1118" s="51" t="s">
        <v>1532</v>
      </c>
      <c r="B1118" s="47">
        <v>0</v>
      </c>
    </row>
    <row r="1119" s="1" customFormat="1" ht="17" customHeight="1" spans="1:2">
      <c r="A1119" s="51" t="s">
        <v>1533</v>
      </c>
      <c r="B1119" s="47">
        <v>0</v>
      </c>
    </row>
    <row r="1120" s="1" customFormat="1" ht="17" customHeight="1" spans="1:2">
      <c r="A1120" s="51" t="s">
        <v>1534</v>
      </c>
      <c r="B1120" s="47">
        <v>0</v>
      </c>
    </row>
    <row r="1121" s="1" customFormat="1" ht="17" customHeight="1" spans="1:2">
      <c r="A1121" s="51" t="s">
        <v>1535</v>
      </c>
      <c r="B1121" s="47">
        <v>0</v>
      </c>
    </row>
    <row r="1122" s="1" customFormat="1" ht="17" customHeight="1" spans="1:2">
      <c r="A1122" s="51" t="s">
        <v>1536</v>
      </c>
      <c r="B1122" s="47">
        <v>0</v>
      </c>
    </row>
    <row r="1123" s="1" customFormat="1" ht="17" customHeight="1" spans="1:2">
      <c r="A1123" s="51" t="s">
        <v>1537</v>
      </c>
      <c r="B1123" s="47">
        <v>0</v>
      </c>
    </row>
    <row r="1124" s="1" customFormat="1" ht="17" customHeight="1" spans="1:2">
      <c r="A1124" s="51" t="s">
        <v>1538</v>
      </c>
      <c r="B1124" s="47">
        <v>113</v>
      </c>
    </row>
    <row r="1125" s="1" customFormat="1" ht="17" customHeight="1" spans="1:2">
      <c r="A1125" s="96" t="s">
        <v>1539</v>
      </c>
      <c r="B1125" s="47">
        <f>SUM(B1126:B1130)</f>
        <v>952</v>
      </c>
    </row>
    <row r="1126" s="1" customFormat="1" ht="17" customHeight="1" spans="1:2">
      <c r="A1126" s="51" t="s">
        <v>1540</v>
      </c>
      <c r="B1126" s="47">
        <v>0</v>
      </c>
    </row>
    <row r="1127" s="1" customFormat="1" ht="17" customHeight="1" spans="1:2">
      <c r="A1127" s="51" t="s">
        <v>1541</v>
      </c>
      <c r="B1127" s="47">
        <v>0</v>
      </c>
    </row>
    <row r="1128" s="1" customFormat="1" ht="17" customHeight="1" spans="1:2">
      <c r="A1128" s="51" t="s">
        <v>1542</v>
      </c>
      <c r="B1128" s="47">
        <v>0</v>
      </c>
    </row>
    <row r="1129" s="1" customFormat="1" ht="17" customHeight="1" spans="1:2">
      <c r="A1129" s="51" t="s">
        <v>1543</v>
      </c>
      <c r="B1129" s="47">
        <v>0</v>
      </c>
    </row>
    <row r="1130" s="1" customFormat="1" ht="17" customHeight="1" spans="1:2">
      <c r="A1130" s="51" t="s">
        <v>1544</v>
      </c>
      <c r="B1130" s="47">
        <v>952</v>
      </c>
    </row>
    <row r="1131" s="1" customFormat="1" ht="17" customHeight="1" spans="1:2">
      <c r="A1131" s="96" t="s">
        <v>1545</v>
      </c>
      <c r="B1131" s="47">
        <f>SUM(B1132:B1133)</f>
        <v>0</v>
      </c>
    </row>
    <row r="1132" s="1" customFormat="1" ht="17" customHeight="1" spans="1:2">
      <c r="A1132" s="51" t="s">
        <v>1546</v>
      </c>
      <c r="B1132" s="47">
        <v>0</v>
      </c>
    </row>
    <row r="1133" s="1" customFormat="1" ht="17" customHeight="1" spans="1:2">
      <c r="A1133" s="51" t="s">
        <v>1547</v>
      </c>
      <c r="B1133" s="47">
        <v>0</v>
      </c>
    </row>
    <row r="1134" s="1" customFormat="1" ht="17" customHeight="1" spans="1:2">
      <c r="A1134" s="96" t="s">
        <v>1548</v>
      </c>
      <c r="B1134" s="47">
        <f>SUM(B1135:B1136)</f>
        <v>0</v>
      </c>
    </row>
    <row r="1135" s="1" customFormat="1" ht="17" customHeight="1" spans="1:2">
      <c r="A1135" s="51" t="s">
        <v>1549</v>
      </c>
      <c r="B1135" s="47">
        <v>0</v>
      </c>
    </row>
    <row r="1136" s="1" customFormat="1" ht="17" customHeight="1" spans="1:2">
      <c r="A1136" s="51" t="s">
        <v>1550</v>
      </c>
      <c r="B1136" s="47">
        <v>0</v>
      </c>
    </row>
    <row r="1137" s="1" customFormat="1" ht="17" customHeight="1" spans="1:2">
      <c r="A1137" s="96" t="s">
        <v>1551</v>
      </c>
      <c r="B1137" s="47">
        <f>SUM(B1138:B1146)</f>
        <v>0</v>
      </c>
    </row>
    <row r="1138" s="1" customFormat="1" ht="17" customHeight="1" spans="1:2">
      <c r="A1138" s="96" t="s">
        <v>1552</v>
      </c>
      <c r="B1138" s="47">
        <v>0</v>
      </c>
    </row>
    <row r="1139" s="1" customFormat="1" ht="17" customHeight="1" spans="1:2">
      <c r="A1139" s="96" t="s">
        <v>1553</v>
      </c>
      <c r="B1139" s="47">
        <v>0</v>
      </c>
    </row>
    <row r="1140" s="1" customFormat="1" ht="17" customHeight="1" spans="1:2">
      <c r="A1140" s="96" t="s">
        <v>1554</v>
      </c>
      <c r="B1140" s="47">
        <v>0</v>
      </c>
    </row>
    <row r="1141" s="1" customFormat="1" ht="17" customHeight="1" spans="1:2">
      <c r="A1141" s="96" t="s">
        <v>1555</v>
      </c>
      <c r="B1141" s="47">
        <v>0</v>
      </c>
    </row>
    <row r="1142" s="1" customFormat="1" ht="17" customHeight="1" spans="1:2">
      <c r="A1142" s="96" t="s">
        <v>1556</v>
      </c>
      <c r="B1142" s="47">
        <v>0</v>
      </c>
    </row>
    <row r="1143" s="1" customFormat="1" ht="17" customHeight="1" spans="1:2">
      <c r="A1143" s="96" t="s">
        <v>1557</v>
      </c>
      <c r="B1143" s="47">
        <v>0</v>
      </c>
    </row>
    <row r="1144" s="1" customFormat="1" ht="17" customHeight="1" spans="1:2">
      <c r="A1144" s="96" t="s">
        <v>1558</v>
      </c>
      <c r="B1144" s="47">
        <v>0</v>
      </c>
    </row>
    <row r="1145" s="1" customFormat="1" ht="17" customHeight="1" spans="1:2">
      <c r="A1145" s="96" t="s">
        <v>1559</v>
      </c>
      <c r="B1145" s="47">
        <v>0</v>
      </c>
    </row>
    <row r="1146" s="1" customFormat="1" ht="17" customHeight="1" spans="1:2">
      <c r="A1146" s="96" t="s">
        <v>1560</v>
      </c>
      <c r="B1146" s="47">
        <v>0</v>
      </c>
    </row>
    <row r="1147" s="1" customFormat="1" ht="16.95" customHeight="1" spans="1:2">
      <c r="A1147" s="96" t="s">
        <v>1561</v>
      </c>
      <c r="B1147" s="47">
        <f>SUM(B1148,B1175,B1190)</f>
        <v>11264</v>
      </c>
    </row>
    <row r="1148" s="1" customFormat="1" ht="17" customHeight="1" spans="1:2">
      <c r="A1148" s="96" t="s">
        <v>1562</v>
      </c>
      <c r="B1148" s="47">
        <f>SUM(B1149:B1174)</f>
        <v>11063</v>
      </c>
    </row>
    <row r="1149" s="1" customFormat="1" ht="17" customHeight="1" spans="1:2">
      <c r="A1149" s="51" t="s">
        <v>689</v>
      </c>
      <c r="B1149" s="47">
        <v>4161</v>
      </c>
    </row>
    <row r="1150" s="1" customFormat="1" ht="17" customHeight="1" spans="1:2">
      <c r="A1150" s="51" t="s">
        <v>690</v>
      </c>
      <c r="B1150" s="47">
        <v>2392</v>
      </c>
    </row>
    <row r="1151" s="1" customFormat="1" ht="17" customHeight="1" spans="1:2">
      <c r="A1151" s="51" t="s">
        <v>691</v>
      </c>
      <c r="B1151" s="47">
        <v>0</v>
      </c>
    </row>
    <row r="1152" s="1" customFormat="1" ht="17" customHeight="1" spans="1:2">
      <c r="A1152" s="51" t="s">
        <v>1563</v>
      </c>
      <c r="B1152" s="47">
        <v>4377</v>
      </c>
    </row>
    <row r="1153" s="1" customFormat="1" ht="17" customHeight="1" spans="1:2">
      <c r="A1153" s="51" t="s">
        <v>1564</v>
      </c>
      <c r="B1153" s="47">
        <v>0</v>
      </c>
    </row>
    <row r="1154" s="1" customFormat="1" ht="17" customHeight="1" spans="1:2">
      <c r="A1154" s="51" t="s">
        <v>1565</v>
      </c>
      <c r="B1154" s="47">
        <v>0</v>
      </c>
    </row>
    <row r="1155" s="1" customFormat="1" ht="17" customHeight="1" spans="1:2">
      <c r="A1155" s="51" t="s">
        <v>1566</v>
      </c>
      <c r="B1155" s="47">
        <v>0</v>
      </c>
    </row>
    <row r="1156" s="1" customFormat="1" ht="17" customHeight="1" spans="1:2">
      <c r="A1156" s="51" t="s">
        <v>1567</v>
      </c>
      <c r="B1156" s="47">
        <v>0</v>
      </c>
    </row>
    <row r="1157" s="1" customFormat="1" ht="17" customHeight="1" spans="1:2">
      <c r="A1157" s="51" t="s">
        <v>1568</v>
      </c>
      <c r="B1157" s="47">
        <v>0</v>
      </c>
    </row>
    <row r="1158" s="1" customFormat="1" ht="17" customHeight="1" spans="1:2">
      <c r="A1158" s="51" t="s">
        <v>1569</v>
      </c>
      <c r="B1158" s="47">
        <v>0</v>
      </c>
    </row>
    <row r="1159" s="1" customFormat="1" ht="17" customHeight="1" spans="1:2">
      <c r="A1159" s="51" t="s">
        <v>1570</v>
      </c>
      <c r="B1159" s="47">
        <v>0</v>
      </c>
    </row>
    <row r="1160" s="1" customFormat="1" ht="17" customHeight="1" spans="1:2">
      <c r="A1160" s="51" t="s">
        <v>1571</v>
      </c>
      <c r="B1160" s="47">
        <v>0</v>
      </c>
    </row>
    <row r="1161" s="1" customFormat="1" ht="17" customHeight="1" spans="1:2">
      <c r="A1161" s="51" t="s">
        <v>1572</v>
      </c>
      <c r="B1161" s="47">
        <v>0</v>
      </c>
    </row>
    <row r="1162" s="1" customFormat="1" ht="17" customHeight="1" spans="1:2">
      <c r="A1162" s="51" t="s">
        <v>1573</v>
      </c>
      <c r="B1162" s="47">
        <v>0</v>
      </c>
    </row>
    <row r="1163" s="1" customFormat="1" ht="17" customHeight="1" spans="1:2">
      <c r="A1163" s="51" t="s">
        <v>1574</v>
      </c>
      <c r="B1163" s="47">
        <v>0</v>
      </c>
    </row>
    <row r="1164" s="1" customFormat="1" ht="17" customHeight="1" spans="1:2">
      <c r="A1164" s="51" t="s">
        <v>1575</v>
      </c>
      <c r="B1164" s="47">
        <v>0</v>
      </c>
    </row>
    <row r="1165" s="1" customFormat="1" ht="17" customHeight="1" spans="1:2">
      <c r="A1165" s="51" t="s">
        <v>1576</v>
      </c>
      <c r="B1165" s="47">
        <v>0</v>
      </c>
    </row>
    <row r="1166" s="1" customFormat="1" ht="17" customHeight="1" spans="1:2">
      <c r="A1166" s="51" t="s">
        <v>1577</v>
      </c>
      <c r="B1166" s="47">
        <v>0</v>
      </c>
    </row>
    <row r="1167" s="1" customFormat="1" ht="17" customHeight="1" spans="1:2">
      <c r="A1167" s="51" t="s">
        <v>1578</v>
      </c>
      <c r="B1167" s="47">
        <v>0</v>
      </c>
    </row>
    <row r="1168" s="1" customFormat="1" ht="17" customHeight="1" spans="1:2">
      <c r="A1168" s="51" t="s">
        <v>1579</v>
      </c>
      <c r="B1168" s="47">
        <v>0</v>
      </c>
    </row>
    <row r="1169" s="1" customFormat="1" ht="17" customHeight="1" spans="1:2">
      <c r="A1169" s="51" t="s">
        <v>1580</v>
      </c>
      <c r="B1169" s="47">
        <v>0</v>
      </c>
    </row>
    <row r="1170" s="1" customFormat="1" ht="17" customHeight="1" spans="1:2">
      <c r="A1170" s="51" t="s">
        <v>1581</v>
      </c>
      <c r="B1170" s="47">
        <v>0</v>
      </c>
    </row>
    <row r="1171" s="1" customFormat="1" ht="17" customHeight="1" spans="1:2">
      <c r="A1171" s="51" t="s">
        <v>1582</v>
      </c>
      <c r="B1171" s="47">
        <v>0</v>
      </c>
    </row>
    <row r="1172" s="1" customFormat="1" ht="17" customHeight="1" spans="1:2">
      <c r="A1172" s="51" t="s">
        <v>1583</v>
      </c>
      <c r="B1172" s="47">
        <v>0</v>
      </c>
    </row>
    <row r="1173" s="1" customFormat="1" ht="17" customHeight="1" spans="1:2">
      <c r="A1173" s="51" t="s">
        <v>698</v>
      </c>
      <c r="B1173" s="47">
        <v>0</v>
      </c>
    </row>
    <row r="1174" s="1" customFormat="1" ht="16.95" customHeight="1" spans="1:2">
      <c r="A1174" s="51" t="s">
        <v>1584</v>
      </c>
      <c r="B1174" s="47">
        <v>133</v>
      </c>
    </row>
    <row r="1175" s="1" customFormat="1" ht="16.95" customHeight="1" spans="1:2">
      <c r="A1175" s="96" t="s">
        <v>1585</v>
      </c>
      <c r="B1175" s="47">
        <f>SUM(B1176:B1189)</f>
        <v>201</v>
      </c>
    </row>
    <row r="1176" s="1" customFormat="1" ht="16.95" customHeight="1" spans="1:2">
      <c r="A1176" s="51" t="s">
        <v>689</v>
      </c>
      <c r="B1176" s="47">
        <v>0</v>
      </c>
    </row>
    <row r="1177" s="1" customFormat="1" ht="16.95" customHeight="1" spans="1:2">
      <c r="A1177" s="51" t="s">
        <v>690</v>
      </c>
      <c r="B1177" s="47">
        <v>0</v>
      </c>
    </row>
    <row r="1178" s="1" customFormat="1" ht="16.95" customHeight="1" spans="1:2">
      <c r="A1178" s="51" t="s">
        <v>691</v>
      </c>
      <c r="B1178" s="47">
        <v>0</v>
      </c>
    </row>
    <row r="1179" s="1" customFormat="1" ht="16.95" customHeight="1" spans="1:2">
      <c r="A1179" s="51" t="s">
        <v>1586</v>
      </c>
      <c r="B1179" s="47">
        <v>0</v>
      </c>
    </row>
    <row r="1180" s="1" customFormat="1" ht="16.95" customHeight="1" spans="1:2">
      <c r="A1180" s="51" t="s">
        <v>1587</v>
      </c>
      <c r="B1180" s="47">
        <v>0</v>
      </c>
    </row>
    <row r="1181" s="1" customFormat="1" ht="16.95" customHeight="1" spans="1:2">
      <c r="A1181" s="51" t="s">
        <v>1588</v>
      </c>
      <c r="B1181" s="47">
        <v>0</v>
      </c>
    </row>
    <row r="1182" s="1" customFormat="1" ht="16.95" customHeight="1" spans="1:2">
      <c r="A1182" s="51" t="s">
        <v>1589</v>
      </c>
      <c r="B1182" s="47">
        <v>0</v>
      </c>
    </row>
    <row r="1183" s="1" customFormat="1" ht="16.95" customHeight="1" spans="1:2">
      <c r="A1183" s="51" t="s">
        <v>1590</v>
      </c>
      <c r="B1183" s="47">
        <v>164</v>
      </c>
    </row>
    <row r="1184" s="1" customFormat="1" ht="17" customHeight="1" spans="1:2">
      <c r="A1184" s="51" t="s">
        <v>1591</v>
      </c>
      <c r="B1184" s="47">
        <v>0</v>
      </c>
    </row>
    <row r="1185" s="1" customFormat="1" ht="17" customHeight="1" spans="1:2">
      <c r="A1185" s="51" t="s">
        <v>1592</v>
      </c>
      <c r="B1185" s="47">
        <v>0</v>
      </c>
    </row>
    <row r="1186" s="1" customFormat="1" ht="17" customHeight="1" spans="1:2">
      <c r="A1186" s="51" t="s">
        <v>1593</v>
      </c>
      <c r="B1186" s="47">
        <v>0</v>
      </c>
    </row>
    <row r="1187" s="1" customFormat="1" ht="17" customHeight="1" spans="1:2">
      <c r="A1187" s="51" t="s">
        <v>1594</v>
      </c>
      <c r="B1187" s="47">
        <v>0</v>
      </c>
    </row>
    <row r="1188" s="1" customFormat="1" ht="17" customHeight="1" spans="1:2">
      <c r="A1188" s="51" t="s">
        <v>1595</v>
      </c>
      <c r="B1188" s="47">
        <v>0</v>
      </c>
    </row>
    <row r="1189" s="1" customFormat="1" ht="17" customHeight="1" spans="1:2">
      <c r="A1189" s="51" t="s">
        <v>1596</v>
      </c>
      <c r="B1189" s="47">
        <v>37</v>
      </c>
    </row>
    <row r="1190" s="1" customFormat="1" ht="17" customHeight="1" spans="1:2">
      <c r="A1190" s="96" t="s">
        <v>1597</v>
      </c>
      <c r="B1190" s="47">
        <f>B1191</f>
        <v>0</v>
      </c>
    </row>
    <row r="1191" s="1" customFormat="1" ht="17" customHeight="1" spans="1:2">
      <c r="A1191" s="51" t="s">
        <v>1598</v>
      </c>
      <c r="B1191" s="47">
        <v>0</v>
      </c>
    </row>
    <row r="1192" s="1" customFormat="1" ht="17" customHeight="1" spans="1:2">
      <c r="A1192" s="96" t="s">
        <v>1599</v>
      </c>
      <c r="B1192" s="47">
        <f>SUM(B1193,B1204,B1208)</f>
        <v>45508</v>
      </c>
    </row>
    <row r="1193" s="1" customFormat="1" ht="17" customHeight="1" spans="1:2">
      <c r="A1193" s="96" t="s">
        <v>1600</v>
      </c>
      <c r="B1193" s="47">
        <f>SUM(B1194:B1203)</f>
        <v>27290</v>
      </c>
    </row>
    <row r="1194" s="1" customFormat="1" ht="17" customHeight="1" spans="1:2">
      <c r="A1194" s="51" t="s">
        <v>1601</v>
      </c>
      <c r="B1194" s="47">
        <v>167</v>
      </c>
    </row>
    <row r="1195" s="1" customFormat="1" ht="17" customHeight="1" spans="1:2">
      <c r="A1195" s="51" t="s">
        <v>1602</v>
      </c>
      <c r="B1195" s="47">
        <v>0</v>
      </c>
    </row>
    <row r="1196" s="1" customFormat="1" ht="17" customHeight="1" spans="1:2">
      <c r="A1196" s="51" t="s">
        <v>1603</v>
      </c>
      <c r="B1196" s="47">
        <v>959</v>
      </c>
    </row>
    <row r="1197" s="1" customFormat="1" ht="17" customHeight="1" spans="1:2">
      <c r="A1197" s="51" t="s">
        <v>1604</v>
      </c>
      <c r="B1197" s="47">
        <v>0</v>
      </c>
    </row>
    <row r="1198" s="1" customFormat="1" ht="17" customHeight="1" spans="1:2">
      <c r="A1198" s="51" t="s">
        <v>1605</v>
      </c>
      <c r="B1198" s="47">
        <v>303</v>
      </c>
    </row>
    <row r="1199" s="1" customFormat="1" ht="17" customHeight="1" spans="1:2">
      <c r="A1199" s="51" t="s">
        <v>1606</v>
      </c>
      <c r="B1199" s="47">
        <v>66</v>
      </c>
    </row>
    <row r="1200" s="1" customFormat="1" ht="17" customHeight="1" spans="1:2">
      <c r="A1200" s="51" t="s">
        <v>1607</v>
      </c>
      <c r="B1200" s="47">
        <v>41</v>
      </c>
    </row>
    <row r="1201" s="1" customFormat="1" ht="17" customHeight="1" spans="1:2">
      <c r="A1201" s="51" t="s">
        <v>1608</v>
      </c>
      <c r="B1201" s="47">
        <v>4446</v>
      </c>
    </row>
    <row r="1202" s="1" customFormat="1" ht="17" customHeight="1" spans="1:2">
      <c r="A1202" s="51" t="s">
        <v>1609</v>
      </c>
      <c r="B1202" s="47">
        <v>5539</v>
      </c>
    </row>
    <row r="1203" s="1" customFormat="1" ht="17" customHeight="1" spans="1:2">
      <c r="A1203" s="51" t="s">
        <v>1610</v>
      </c>
      <c r="B1203" s="47">
        <v>15769</v>
      </c>
    </row>
    <row r="1204" s="1" customFormat="1" ht="17" customHeight="1" spans="1:2">
      <c r="A1204" s="96" t="s">
        <v>1611</v>
      </c>
      <c r="B1204" s="47">
        <f>SUM(B1205:B1207)</f>
        <v>17609</v>
      </c>
    </row>
    <row r="1205" s="1" customFormat="1" ht="17" customHeight="1" spans="1:2">
      <c r="A1205" s="51" t="s">
        <v>1612</v>
      </c>
      <c r="B1205" s="47">
        <v>17609</v>
      </c>
    </row>
    <row r="1206" s="1" customFormat="1" ht="17" customHeight="1" spans="1:2">
      <c r="A1206" s="51" t="s">
        <v>1613</v>
      </c>
      <c r="B1206" s="47">
        <v>0</v>
      </c>
    </row>
    <row r="1207" s="1" customFormat="1" ht="17" customHeight="1" spans="1:2">
      <c r="A1207" s="51" t="s">
        <v>1614</v>
      </c>
      <c r="B1207" s="47">
        <v>0</v>
      </c>
    </row>
    <row r="1208" s="1" customFormat="1" ht="17" customHeight="1" spans="1:2">
      <c r="A1208" s="96" t="s">
        <v>1615</v>
      </c>
      <c r="B1208" s="47">
        <f>SUM(B1209:B1211)</f>
        <v>609</v>
      </c>
    </row>
    <row r="1209" s="1" customFormat="1" ht="17" customHeight="1" spans="1:2">
      <c r="A1209" s="51" t="s">
        <v>1616</v>
      </c>
      <c r="B1209" s="47">
        <v>0</v>
      </c>
    </row>
    <row r="1210" s="1" customFormat="1" ht="17" customHeight="1" spans="1:2">
      <c r="A1210" s="51" t="s">
        <v>1617</v>
      </c>
      <c r="B1210" s="47">
        <v>0</v>
      </c>
    </row>
    <row r="1211" s="1" customFormat="1" ht="17" customHeight="1" spans="1:2">
      <c r="A1211" s="51" t="s">
        <v>1618</v>
      </c>
      <c r="B1211" s="47">
        <v>609</v>
      </c>
    </row>
    <row r="1212" s="1" customFormat="1" ht="16.95" customHeight="1" spans="1:2">
      <c r="A1212" s="96" t="s">
        <v>1619</v>
      </c>
      <c r="B1212" s="47">
        <f>SUM(B1213,B1231,B1237,B1243)</f>
        <v>2511</v>
      </c>
    </row>
    <row r="1213" s="1" customFormat="1" ht="16.95" customHeight="1" spans="1:2">
      <c r="A1213" s="96" t="s">
        <v>1620</v>
      </c>
      <c r="B1213" s="47">
        <f>SUM(B1214:B1230)</f>
        <v>2511</v>
      </c>
    </row>
    <row r="1214" s="1" customFormat="1" ht="17" customHeight="1" spans="1:2">
      <c r="A1214" s="51" t="s">
        <v>689</v>
      </c>
      <c r="B1214" s="47">
        <v>431</v>
      </c>
    </row>
    <row r="1215" s="1" customFormat="1" ht="17" customHeight="1" spans="1:2">
      <c r="A1215" s="51" t="s">
        <v>690</v>
      </c>
      <c r="B1215" s="47">
        <v>754</v>
      </c>
    </row>
    <row r="1216" s="1" customFormat="1" ht="17" customHeight="1" spans="1:2">
      <c r="A1216" s="51" t="s">
        <v>691</v>
      </c>
      <c r="B1216" s="47">
        <v>0</v>
      </c>
    </row>
    <row r="1217" s="1" customFormat="1" ht="17" customHeight="1" spans="1:2">
      <c r="A1217" s="51" t="s">
        <v>1621</v>
      </c>
      <c r="B1217" s="47">
        <v>0</v>
      </c>
    </row>
    <row r="1218" s="1" customFormat="1" ht="17" customHeight="1" spans="1:2">
      <c r="A1218" s="51" t="s">
        <v>1622</v>
      </c>
      <c r="B1218" s="47">
        <v>0</v>
      </c>
    </row>
    <row r="1219" s="1" customFormat="1" ht="17" customHeight="1" spans="1:2">
      <c r="A1219" s="51" t="s">
        <v>1623</v>
      </c>
      <c r="B1219" s="47">
        <v>0</v>
      </c>
    </row>
    <row r="1220" s="1" customFormat="1" ht="17" customHeight="1" spans="1:2">
      <c r="A1220" s="51" t="s">
        <v>1624</v>
      </c>
      <c r="B1220" s="47">
        <v>0</v>
      </c>
    </row>
    <row r="1221" s="1" customFormat="1" ht="17" customHeight="1" spans="1:2">
      <c r="A1221" s="51" t="s">
        <v>1625</v>
      </c>
      <c r="B1221" s="47">
        <v>0</v>
      </c>
    </row>
    <row r="1222" s="1" customFormat="1" ht="17" customHeight="1" spans="1:2">
      <c r="A1222" s="51" t="s">
        <v>1626</v>
      </c>
      <c r="B1222" s="47">
        <v>0</v>
      </c>
    </row>
    <row r="1223" s="1" customFormat="1" ht="17" customHeight="1" spans="1:2">
      <c r="A1223" s="51" t="s">
        <v>1627</v>
      </c>
      <c r="B1223" s="47">
        <v>0</v>
      </c>
    </row>
    <row r="1224" s="1" customFormat="1" ht="17" customHeight="1" spans="1:2">
      <c r="A1224" s="51" t="s">
        <v>1628</v>
      </c>
      <c r="B1224" s="47">
        <v>369</v>
      </c>
    </row>
    <row r="1225" s="1" customFormat="1" ht="17" customHeight="1" spans="1:2">
      <c r="A1225" s="51" t="s">
        <v>1629</v>
      </c>
      <c r="B1225" s="47">
        <v>0</v>
      </c>
    </row>
    <row r="1226" s="1" customFormat="1" ht="17" customHeight="1" spans="1:2">
      <c r="A1226" s="51" t="s">
        <v>1630</v>
      </c>
      <c r="B1226" s="47">
        <v>0</v>
      </c>
    </row>
    <row r="1227" s="1" customFormat="1" ht="17" customHeight="1" spans="1:2">
      <c r="A1227" s="51" t="s">
        <v>1631</v>
      </c>
      <c r="B1227" s="47">
        <v>0</v>
      </c>
    </row>
    <row r="1228" s="1" customFormat="1" ht="17" customHeight="1" spans="1:2">
      <c r="A1228" s="51" t="s">
        <v>1632</v>
      </c>
      <c r="B1228" s="47">
        <v>0</v>
      </c>
    </row>
    <row r="1229" s="1" customFormat="1" ht="17" customHeight="1" spans="1:2">
      <c r="A1229" s="51" t="s">
        <v>698</v>
      </c>
      <c r="B1229" s="47">
        <v>86</v>
      </c>
    </row>
    <row r="1230" s="1" customFormat="1" ht="17" customHeight="1" spans="1:2">
      <c r="A1230" s="51" t="s">
        <v>1633</v>
      </c>
      <c r="B1230" s="47">
        <v>871</v>
      </c>
    </row>
    <row r="1231" s="1" customFormat="1" ht="17" customHeight="1" spans="1:2">
      <c r="A1231" s="96" t="s">
        <v>1634</v>
      </c>
      <c r="B1231" s="47">
        <f>SUM(B1232:B1236)</f>
        <v>0</v>
      </c>
    </row>
    <row r="1232" s="1" customFormat="1" ht="17" customHeight="1" spans="1:2">
      <c r="A1232" s="51" t="s">
        <v>1635</v>
      </c>
      <c r="B1232" s="47">
        <v>0</v>
      </c>
    </row>
    <row r="1233" s="1" customFormat="1" ht="17" customHeight="1" spans="1:2">
      <c r="A1233" s="51" t="s">
        <v>1636</v>
      </c>
      <c r="B1233" s="47">
        <v>0</v>
      </c>
    </row>
    <row r="1234" s="1" customFormat="1" ht="17" customHeight="1" spans="1:2">
      <c r="A1234" s="51" t="s">
        <v>1637</v>
      </c>
      <c r="B1234" s="47">
        <v>0</v>
      </c>
    </row>
    <row r="1235" s="1" customFormat="1" ht="17" customHeight="1" spans="1:2">
      <c r="A1235" s="51" t="s">
        <v>1638</v>
      </c>
      <c r="B1235" s="47">
        <v>0</v>
      </c>
    </row>
    <row r="1236" s="1" customFormat="1" ht="17" customHeight="1" spans="1:2">
      <c r="A1236" s="51" t="s">
        <v>1639</v>
      </c>
      <c r="B1236" s="47">
        <v>0</v>
      </c>
    </row>
    <row r="1237" s="1" customFormat="1" ht="17" customHeight="1" spans="1:2">
      <c r="A1237" s="96" t="s">
        <v>1640</v>
      </c>
      <c r="B1237" s="47">
        <f>SUM(B1238:B1242)</f>
        <v>0</v>
      </c>
    </row>
    <row r="1238" s="1" customFormat="1" ht="17" customHeight="1" spans="1:2">
      <c r="A1238" s="51" t="s">
        <v>1641</v>
      </c>
      <c r="B1238" s="47">
        <v>0</v>
      </c>
    </row>
    <row r="1239" s="1" customFormat="1" ht="17" customHeight="1" spans="1:2">
      <c r="A1239" s="51" t="s">
        <v>1642</v>
      </c>
      <c r="B1239" s="47">
        <v>0</v>
      </c>
    </row>
    <row r="1240" s="1" customFormat="1" ht="17" customHeight="1" spans="1:2">
      <c r="A1240" s="51" t="s">
        <v>1643</v>
      </c>
      <c r="B1240" s="47">
        <v>0</v>
      </c>
    </row>
    <row r="1241" s="1" customFormat="1" ht="17" customHeight="1" spans="1:2">
      <c r="A1241" s="51" t="s">
        <v>1644</v>
      </c>
      <c r="B1241" s="47">
        <v>0</v>
      </c>
    </row>
    <row r="1242" s="1" customFormat="1" ht="17" customHeight="1" spans="1:2">
      <c r="A1242" s="51" t="s">
        <v>1645</v>
      </c>
      <c r="B1242" s="47">
        <v>0</v>
      </c>
    </row>
    <row r="1243" s="1" customFormat="1" ht="17" customHeight="1" spans="1:2">
      <c r="A1243" s="96" t="s">
        <v>1646</v>
      </c>
      <c r="B1243" s="47">
        <f>SUM(B1244:B1255)</f>
        <v>0</v>
      </c>
    </row>
    <row r="1244" s="1" customFormat="1" ht="17" customHeight="1" spans="1:2">
      <c r="A1244" s="51" t="s">
        <v>1647</v>
      </c>
      <c r="B1244" s="47">
        <v>0</v>
      </c>
    </row>
    <row r="1245" s="1" customFormat="1" ht="17" customHeight="1" spans="1:2">
      <c r="A1245" s="51" t="s">
        <v>1648</v>
      </c>
      <c r="B1245" s="47">
        <v>0</v>
      </c>
    </row>
    <row r="1246" s="1" customFormat="1" ht="17" customHeight="1" spans="1:2">
      <c r="A1246" s="51" t="s">
        <v>1649</v>
      </c>
      <c r="B1246" s="47">
        <v>0</v>
      </c>
    </row>
    <row r="1247" s="1" customFormat="1" ht="17" customHeight="1" spans="1:2">
      <c r="A1247" s="51" t="s">
        <v>1650</v>
      </c>
      <c r="B1247" s="47">
        <v>0</v>
      </c>
    </row>
    <row r="1248" s="1" customFormat="1" ht="17" customHeight="1" spans="1:2">
      <c r="A1248" s="51" t="s">
        <v>1651</v>
      </c>
      <c r="B1248" s="47">
        <v>0</v>
      </c>
    </row>
    <row r="1249" s="1" customFormat="1" ht="17" customHeight="1" spans="1:2">
      <c r="A1249" s="51" t="s">
        <v>1652</v>
      </c>
      <c r="B1249" s="47">
        <v>0</v>
      </c>
    </row>
    <row r="1250" s="1" customFormat="1" ht="17" customHeight="1" spans="1:2">
      <c r="A1250" s="51" t="s">
        <v>1653</v>
      </c>
      <c r="B1250" s="47">
        <v>0</v>
      </c>
    </row>
    <row r="1251" s="1" customFormat="1" ht="17" customHeight="1" spans="1:2">
      <c r="A1251" s="51" t="s">
        <v>1654</v>
      </c>
      <c r="B1251" s="47">
        <v>0</v>
      </c>
    </row>
    <row r="1252" s="1" customFormat="1" ht="17" customHeight="1" spans="1:2">
      <c r="A1252" s="51" t="s">
        <v>1655</v>
      </c>
      <c r="B1252" s="47">
        <v>0</v>
      </c>
    </row>
    <row r="1253" s="1" customFormat="1" ht="17" customHeight="1" spans="1:2">
      <c r="A1253" s="51" t="s">
        <v>1656</v>
      </c>
      <c r="B1253" s="47">
        <v>0</v>
      </c>
    </row>
    <row r="1254" s="1" customFormat="1" ht="17" customHeight="1" spans="1:2">
      <c r="A1254" s="51" t="s">
        <v>1657</v>
      </c>
      <c r="B1254" s="47">
        <v>0</v>
      </c>
    </row>
    <row r="1255" s="1" customFormat="1" ht="17" customHeight="1" spans="1:2">
      <c r="A1255" s="51" t="s">
        <v>1658</v>
      </c>
      <c r="B1255" s="47">
        <v>0</v>
      </c>
    </row>
    <row r="1256" s="1" customFormat="1" ht="17" customHeight="1" spans="1:2">
      <c r="A1256" s="96" t="s">
        <v>1659</v>
      </c>
      <c r="B1256" s="47">
        <f>SUM(B1257,B1269,B1275,B1281,B1289,B1302,B1306,B1310)</f>
        <v>10461</v>
      </c>
    </row>
    <row r="1257" s="1" customFormat="1" ht="17" customHeight="1" spans="1:2">
      <c r="A1257" s="96" t="s">
        <v>1660</v>
      </c>
      <c r="B1257" s="47">
        <f>SUM(B1258:B1268)</f>
        <v>5112</v>
      </c>
    </row>
    <row r="1258" s="1" customFormat="1" ht="17" customHeight="1" spans="1:2">
      <c r="A1258" s="51" t="s">
        <v>689</v>
      </c>
      <c r="B1258" s="47">
        <v>1009</v>
      </c>
    </row>
    <row r="1259" s="1" customFormat="1" ht="17" customHeight="1" spans="1:2">
      <c r="A1259" s="51" t="s">
        <v>690</v>
      </c>
      <c r="B1259" s="47">
        <v>1807</v>
      </c>
    </row>
    <row r="1260" s="1" customFormat="1" ht="17" customHeight="1" spans="1:2">
      <c r="A1260" s="51" t="s">
        <v>691</v>
      </c>
      <c r="B1260" s="47">
        <v>0</v>
      </c>
    </row>
    <row r="1261" s="1" customFormat="1" ht="17" customHeight="1" spans="1:2">
      <c r="A1261" s="51" t="s">
        <v>1661</v>
      </c>
      <c r="B1261" s="47">
        <v>141</v>
      </c>
    </row>
    <row r="1262" s="1" customFormat="1" ht="17" customHeight="1" spans="1:2">
      <c r="A1262" s="51" t="s">
        <v>1662</v>
      </c>
      <c r="B1262" s="47">
        <v>0</v>
      </c>
    </row>
    <row r="1263" s="1" customFormat="1" ht="17" customHeight="1" spans="1:2">
      <c r="A1263" s="51" t="s">
        <v>1663</v>
      </c>
      <c r="B1263" s="47">
        <v>150</v>
      </c>
    </row>
    <row r="1264" s="1" customFormat="1" ht="17" customHeight="1" spans="1:2">
      <c r="A1264" s="51" t="s">
        <v>1664</v>
      </c>
      <c r="B1264" s="47">
        <v>0</v>
      </c>
    </row>
    <row r="1265" s="1" customFormat="1" ht="17" customHeight="1" spans="1:2">
      <c r="A1265" s="51" t="s">
        <v>1665</v>
      </c>
      <c r="B1265" s="47">
        <v>9</v>
      </c>
    </row>
    <row r="1266" s="1" customFormat="1" ht="17" customHeight="1" spans="1:2">
      <c r="A1266" s="51" t="s">
        <v>1666</v>
      </c>
      <c r="B1266" s="47">
        <v>106</v>
      </c>
    </row>
    <row r="1267" s="1" customFormat="1" ht="17" customHeight="1" spans="1:2">
      <c r="A1267" s="51" t="s">
        <v>698</v>
      </c>
      <c r="B1267" s="47">
        <v>0</v>
      </c>
    </row>
    <row r="1268" s="1" customFormat="1" ht="17" customHeight="1" spans="1:2">
      <c r="A1268" s="51" t="s">
        <v>1667</v>
      </c>
      <c r="B1268" s="47">
        <v>1890</v>
      </c>
    </row>
    <row r="1269" s="1" customFormat="1" ht="17" customHeight="1" spans="1:2">
      <c r="A1269" s="96" t="s">
        <v>1668</v>
      </c>
      <c r="B1269" s="47">
        <f>SUM(B1270:B1274)</f>
        <v>4561</v>
      </c>
    </row>
    <row r="1270" s="1" customFormat="1" ht="17" customHeight="1" spans="1:2">
      <c r="A1270" s="51" t="s">
        <v>689</v>
      </c>
      <c r="B1270" s="47">
        <v>0</v>
      </c>
    </row>
    <row r="1271" s="1" customFormat="1" ht="17" customHeight="1" spans="1:2">
      <c r="A1271" s="51" t="s">
        <v>690</v>
      </c>
      <c r="B1271" s="47">
        <v>815</v>
      </c>
    </row>
    <row r="1272" s="1" customFormat="1" ht="17" customHeight="1" spans="1:2">
      <c r="A1272" s="51" t="s">
        <v>691</v>
      </c>
      <c r="B1272" s="47">
        <v>0</v>
      </c>
    </row>
    <row r="1273" s="1" customFormat="1" ht="17" customHeight="1" spans="1:2">
      <c r="A1273" s="51" t="s">
        <v>1669</v>
      </c>
      <c r="B1273" s="47">
        <v>1001</v>
      </c>
    </row>
    <row r="1274" s="1" customFormat="1" ht="17" customHeight="1" spans="1:2">
      <c r="A1274" s="51" t="s">
        <v>1670</v>
      </c>
      <c r="B1274" s="47">
        <v>2745</v>
      </c>
    </row>
    <row r="1275" s="1" customFormat="1" ht="16.95" customHeight="1" spans="1:2">
      <c r="A1275" s="96" t="s">
        <v>1671</v>
      </c>
      <c r="B1275" s="47">
        <f>SUM(B1276:B1280)</f>
        <v>0</v>
      </c>
    </row>
    <row r="1276" s="1" customFormat="1" ht="17" customHeight="1" spans="1:2">
      <c r="A1276" s="51" t="s">
        <v>689</v>
      </c>
      <c r="B1276" s="47">
        <v>0</v>
      </c>
    </row>
    <row r="1277" s="1" customFormat="1" ht="17" customHeight="1" spans="1:2">
      <c r="A1277" s="51" t="s">
        <v>690</v>
      </c>
      <c r="B1277" s="47">
        <v>0</v>
      </c>
    </row>
    <row r="1278" s="1" customFormat="1" ht="17" customHeight="1" spans="1:2">
      <c r="A1278" s="51" t="s">
        <v>691</v>
      </c>
      <c r="B1278" s="47">
        <v>0</v>
      </c>
    </row>
    <row r="1279" s="1" customFormat="1" ht="17" customHeight="1" spans="1:2">
      <c r="A1279" s="51" t="s">
        <v>1672</v>
      </c>
      <c r="B1279" s="47">
        <v>0</v>
      </c>
    </row>
    <row r="1280" s="1" customFormat="1" ht="17" customHeight="1" spans="1:2">
      <c r="A1280" s="51" t="s">
        <v>1673</v>
      </c>
      <c r="B1280" s="47">
        <v>0</v>
      </c>
    </row>
    <row r="1281" s="1" customFormat="1" ht="17" customHeight="1" spans="1:2">
      <c r="A1281" s="96" t="s">
        <v>1674</v>
      </c>
      <c r="B1281" s="47">
        <f>SUM(B1282:B1288)</f>
        <v>0</v>
      </c>
    </row>
    <row r="1282" s="1" customFormat="1" ht="17" customHeight="1" spans="1:2">
      <c r="A1282" s="51" t="s">
        <v>689</v>
      </c>
      <c r="B1282" s="47">
        <v>0</v>
      </c>
    </row>
    <row r="1283" s="1" customFormat="1" ht="17" customHeight="1" spans="1:2">
      <c r="A1283" s="51" t="s">
        <v>690</v>
      </c>
      <c r="B1283" s="47">
        <v>0</v>
      </c>
    </row>
    <row r="1284" s="1" customFormat="1" ht="17" customHeight="1" spans="1:2">
      <c r="A1284" s="51" t="s">
        <v>691</v>
      </c>
      <c r="B1284" s="47">
        <v>0</v>
      </c>
    </row>
    <row r="1285" s="1" customFormat="1" ht="17" customHeight="1" spans="1:2">
      <c r="A1285" s="51" t="s">
        <v>1675</v>
      </c>
      <c r="B1285" s="47">
        <v>0</v>
      </c>
    </row>
    <row r="1286" s="1" customFormat="1" ht="17" customHeight="1" spans="1:2">
      <c r="A1286" s="51" t="s">
        <v>1676</v>
      </c>
      <c r="B1286" s="47">
        <v>0</v>
      </c>
    </row>
    <row r="1287" s="1" customFormat="1" ht="17" customHeight="1" spans="1:2">
      <c r="A1287" s="51" t="s">
        <v>698</v>
      </c>
      <c r="B1287" s="47">
        <v>0</v>
      </c>
    </row>
    <row r="1288" s="1" customFormat="1" ht="17" customHeight="1" spans="1:2">
      <c r="A1288" s="51" t="s">
        <v>1677</v>
      </c>
      <c r="B1288" s="47">
        <v>0</v>
      </c>
    </row>
    <row r="1289" s="1" customFormat="1" ht="17" customHeight="1" spans="1:2">
      <c r="A1289" s="96" t="s">
        <v>1678</v>
      </c>
      <c r="B1289" s="47">
        <f>SUM(B1290:B1301)</f>
        <v>30</v>
      </c>
    </row>
    <row r="1290" s="1" customFormat="1" ht="17" customHeight="1" spans="1:2">
      <c r="A1290" s="51" t="s">
        <v>689</v>
      </c>
      <c r="B1290" s="47">
        <v>0</v>
      </c>
    </row>
    <row r="1291" s="1" customFormat="1" ht="17" customHeight="1" spans="1:2">
      <c r="A1291" s="51" t="s">
        <v>690</v>
      </c>
      <c r="B1291" s="47">
        <v>30</v>
      </c>
    </row>
    <row r="1292" s="1" customFormat="1" ht="17" customHeight="1" spans="1:2">
      <c r="A1292" s="51" t="s">
        <v>691</v>
      </c>
      <c r="B1292" s="47">
        <v>0</v>
      </c>
    </row>
    <row r="1293" s="1" customFormat="1" ht="17" customHeight="1" spans="1:2">
      <c r="A1293" s="51" t="s">
        <v>1679</v>
      </c>
      <c r="B1293" s="47">
        <v>0</v>
      </c>
    </row>
    <row r="1294" s="1" customFormat="1" ht="17" customHeight="1" spans="1:2">
      <c r="A1294" s="51" t="s">
        <v>1680</v>
      </c>
      <c r="B1294" s="47">
        <v>0</v>
      </c>
    </row>
    <row r="1295" s="1" customFormat="1" ht="17" customHeight="1" spans="1:2">
      <c r="A1295" s="51" t="s">
        <v>1681</v>
      </c>
      <c r="B1295" s="47">
        <v>0</v>
      </c>
    </row>
    <row r="1296" s="1" customFormat="1" ht="17" customHeight="1" spans="1:2">
      <c r="A1296" s="51" t="s">
        <v>1682</v>
      </c>
      <c r="B1296" s="47">
        <v>0</v>
      </c>
    </row>
    <row r="1297" s="1" customFormat="1" ht="17" customHeight="1" spans="1:2">
      <c r="A1297" s="51" t="s">
        <v>1683</v>
      </c>
      <c r="B1297" s="47">
        <v>0</v>
      </c>
    </row>
    <row r="1298" s="1" customFormat="1" ht="17" customHeight="1" spans="1:2">
      <c r="A1298" s="51" t="s">
        <v>1684</v>
      </c>
      <c r="B1298" s="47">
        <v>0</v>
      </c>
    </row>
    <row r="1299" s="1" customFormat="1" ht="17" customHeight="1" spans="1:2">
      <c r="A1299" s="51" t="s">
        <v>1685</v>
      </c>
      <c r="B1299" s="47">
        <v>0</v>
      </c>
    </row>
    <row r="1300" s="1" customFormat="1" ht="17" customHeight="1" spans="1:2">
      <c r="A1300" s="51" t="s">
        <v>1686</v>
      </c>
      <c r="B1300" s="47">
        <v>0</v>
      </c>
    </row>
    <row r="1301" s="1" customFormat="1" ht="17" customHeight="1" spans="1:2">
      <c r="A1301" s="51" t="s">
        <v>1687</v>
      </c>
      <c r="B1301" s="47">
        <v>0</v>
      </c>
    </row>
    <row r="1302" s="1" customFormat="1" ht="17" customHeight="1" spans="1:2">
      <c r="A1302" s="96" t="s">
        <v>1688</v>
      </c>
      <c r="B1302" s="47">
        <f>SUM(B1303:B1305)</f>
        <v>400</v>
      </c>
    </row>
    <row r="1303" s="1" customFormat="1" ht="17" customHeight="1" spans="1:2">
      <c r="A1303" s="51" t="s">
        <v>1689</v>
      </c>
      <c r="B1303" s="47">
        <v>400</v>
      </c>
    </row>
    <row r="1304" s="1" customFormat="1" ht="17" customHeight="1" spans="1:2">
      <c r="A1304" s="51" t="s">
        <v>1690</v>
      </c>
      <c r="B1304" s="47">
        <v>0</v>
      </c>
    </row>
    <row r="1305" s="1" customFormat="1" ht="17" customHeight="1" spans="1:2">
      <c r="A1305" s="51" t="s">
        <v>1691</v>
      </c>
      <c r="B1305" s="47">
        <v>0</v>
      </c>
    </row>
    <row r="1306" s="1" customFormat="1" ht="17" customHeight="1" spans="1:2">
      <c r="A1306" s="96" t="s">
        <v>1692</v>
      </c>
      <c r="B1306" s="129">
        <f>SUM(B1307:B1309)</f>
        <v>197</v>
      </c>
    </row>
    <row r="1307" s="1" customFormat="1" ht="17" customHeight="1" spans="1:2">
      <c r="A1307" s="51" t="s">
        <v>1693</v>
      </c>
      <c r="B1307" s="47">
        <v>125</v>
      </c>
    </row>
    <row r="1308" s="1" customFormat="1" ht="17" customHeight="1" spans="1:2">
      <c r="A1308" s="51" t="s">
        <v>1694</v>
      </c>
      <c r="B1308" s="47">
        <v>0</v>
      </c>
    </row>
    <row r="1309" s="1" customFormat="1" ht="17" customHeight="1" spans="1:2">
      <c r="A1309" s="51" t="s">
        <v>1695</v>
      </c>
      <c r="B1309" s="47">
        <v>72</v>
      </c>
    </row>
    <row r="1310" s="1" customFormat="1" ht="17" customHeight="1" spans="1:2">
      <c r="A1310" s="96" t="s">
        <v>1696</v>
      </c>
      <c r="B1310" s="47">
        <f t="shared" ref="B1310:B1313" si="2">B1311</f>
        <v>161</v>
      </c>
    </row>
    <row r="1311" s="1" customFormat="1" ht="17" customHeight="1" spans="1:2">
      <c r="A1311" s="51" t="s">
        <v>1697</v>
      </c>
      <c r="B1311" s="47">
        <v>161</v>
      </c>
    </row>
    <row r="1312" s="1" customFormat="1" ht="17" customHeight="1" spans="1:2">
      <c r="A1312" s="96" t="s">
        <v>1698</v>
      </c>
      <c r="B1312" s="47">
        <f t="shared" si="2"/>
        <v>0</v>
      </c>
    </row>
    <row r="1313" s="1" customFormat="1" ht="17" customHeight="1" spans="1:2">
      <c r="A1313" s="96" t="s">
        <v>1699</v>
      </c>
      <c r="B1313" s="47">
        <f t="shared" si="2"/>
        <v>0</v>
      </c>
    </row>
    <row r="1314" s="1" customFormat="1" ht="17" customHeight="1" spans="1:2">
      <c r="A1314" s="51" t="s">
        <v>1700</v>
      </c>
      <c r="B1314" s="47">
        <v>0</v>
      </c>
    </row>
    <row r="1315" s="1" customFormat="1" ht="17" customHeight="1" spans="1:2">
      <c r="A1315" s="96" t="s">
        <v>1701</v>
      </c>
      <c r="B1315" s="47">
        <f>SUM(B1316,B1317,B1318)</f>
        <v>13141</v>
      </c>
    </row>
    <row r="1316" s="1" customFormat="1" ht="17" customHeight="1" spans="1:2">
      <c r="A1316" s="96" t="s">
        <v>1702</v>
      </c>
      <c r="B1316" s="47">
        <v>0</v>
      </c>
    </row>
    <row r="1317" s="1" customFormat="1" ht="17" customHeight="1" spans="1:2">
      <c r="A1317" s="96" t="s">
        <v>1703</v>
      </c>
      <c r="B1317" s="47">
        <v>0</v>
      </c>
    </row>
    <row r="1318" s="1" customFormat="1" ht="17" customHeight="1" spans="1:2">
      <c r="A1318" s="96" t="s">
        <v>1704</v>
      </c>
      <c r="B1318" s="47">
        <f>SUM(B1319:B1322)</f>
        <v>13141</v>
      </c>
    </row>
    <row r="1319" s="1" customFormat="1" ht="17" customHeight="1" spans="1:2">
      <c r="A1319" s="51" t="s">
        <v>1705</v>
      </c>
      <c r="B1319" s="47">
        <v>13141</v>
      </c>
    </row>
    <row r="1320" s="1" customFormat="1" ht="17" customHeight="1" spans="1:2">
      <c r="A1320" s="51" t="s">
        <v>1706</v>
      </c>
      <c r="B1320" s="47">
        <v>0</v>
      </c>
    </row>
    <row r="1321" s="1" customFormat="1" ht="17" customHeight="1" spans="1:2">
      <c r="A1321" s="51" t="s">
        <v>1707</v>
      </c>
      <c r="B1321" s="47">
        <v>0</v>
      </c>
    </row>
    <row r="1322" s="1" customFormat="1" ht="17" customHeight="1" spans="1:2">
      <c r="A1322" s="51" t="s">
        <v>1708</v>
      </c>
      <c r="B1322" s="47">
        <v>0</v>
      </c>
    </row>
    <row r="1323" s="1" customFormat="1" ht="17" customHeight="1" spans="1:2">
      <c r="A1323" s="96" t="s">
        <v>1709</v>
      </c>
      <c r="B1323" s="47">
        <f>B1324+B1325+B1326</f>
        <v>0</v>
      </c>
    </row>
    <row r="1324" s="1" customFormat="1" ht="17" customHeight="1" spans="1:2">
      <c r="A1324" s="96" t="s">
        <v>1710</v>
      </c>
      <c r="B1324" s="47">
        <v>0</v>
      </c>
    </row>
    <row r="1325" s="1" customFormat="1" ht="17" customHeight="1" spans="1:2">
      <c r="A1325" s="96" t="s">
        <v>1711</v>
      </c>
      <c r="B1325" s="47">
        <v>0</v>
      </c>
    </row>
    <row r="1326" s="1" customFormat="1" ht="17" customHeight="1" spans="1:2">
      <c r="A1326" s="96" t="s">
        <v>1712</v>
      </c>
      <c r="B1326" s="47">
        <v>0</v>
      </c>
    </row>
    <row r="1327" s="1" customFormat="1" ht="17" customHeight="1" spans="1:2">
      <c r="A1327" s="49" t="s">
        <v>1713</v>
      </c>
      <c r="B1327" s="47">
        <v>1176165</v>
      </c>
    </row>
    <row r="1328" s="1" customFormat="1" ht="16.95" customHeight="1"/>
  </sheetData>
  <mergeCells count="3">
    <mergeCell ref="A1:B1"/>
    <mergeCell ref="A2:B2"/>
    <mergeCell ref="A3:B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0"/>
  <sheetViews>
    <sheetView showZeros="0" workbookViewId="0">
      <selection activeCell="E75" sqref="E75"/>
    </sheetView>
  </sheetViews>
  <sheetFormatPr defaultColWidth="9.13888888888889" defaultRowHeight="15.6" outlineLevelCol="1"/>
  <cols>
    <col min="1" max="1" width="44.7777777777778" style="1" customWidth="1"/>
    <col min="2" max="2" width="39.3333333333333" style="1" customWidth="1"/>
    <col min="3" max="16384" width="9.13888888888889" style="1" customWidth="1"/>
  </cols>
  <sheetData>
    <row r="1" s="1" customFormat="1" ht="36" customHeight="1" spans="1:2">
      <c r="A1" s="3" t="s">
        <v>1714</v>
      </c>
      <c r="B1" s="3"/>
    </row>
    <row r="2" s="1" customFormat="1" ht="17" customHeight="1" spans="1:2">
      <c r="A2" s="4" t="s">
        <v>1715</v>
      </c>
      <c r="B2" s="4"/>
    </row>
    <row r="3" s="1" customFormat="1" ht="17" customHeight="1" spans="1:2">
      <c r="A3" s="4" t="s">
        <v>26</v>
      </c>
      <c r="B3" s="4"/>
    </row>
    <row r="4" s="1" customFormat="1" ht="17" customHeight="1" spans="1:2">
      <c r="A4" s="41" t="s">
        <v>27</v>
      </c>
      <c r="B4" s="41" t="s">
        <v>28</v>
      </c>
    </row>
    <row r="5" s="1" customFormat="1" ht="17" customHeight="1" spans="1:2">
      <c r="A5" s="96" t="s">
        <v>1716</v>
      </c>
      <c r="B5" s="47">
        <v>138778</v>
      </c>
    </row>
    <row r="6" s="1" customFormat="1" ht="17" customHeight="1" spans="1:2">
      <c r="A6" s="51" t="s">
        <v>1717</v>
      </c>
      <c r="B6" s="47">
        <v>80729</v>
      </c>
    </row>
    <row r="7" s="1" customFormat="1" ht="17" customHeight="1" spans="1:2">
      <c r="A7" s="51" t="s">
        <v>1718</v>
      </c>
      <c r="B7" s="47">
        <v>26986</v>
      </c>
    </row>
    <row r="8" s="1" customFormat="1" ht="17" customHeight="1" spans="1:2">
      <c r="A8" s="51" t="s">
        <v>1719</v>
      </c>
      <c r="B8" s="47">
        <v>16992</v>
      </c>
    </row>
    <row r="9" s="1" customFormat="1" ht="17" customHeight="1" spans="1:2">
      <c r="A9" s="51" t="s">
        <v>1720</v>
      </c>
      <c r="B9" s="47">
        <v>14071</v>
      </c>
    </row>
    <row r="10" s="1" customFormat="1" ht="17" customHeight="1" spans="1:2">
      <c r="A10" s="96" t="s">
        <v>1721</v>
      </c>
      <c r="B10" s="47">
        <v>173781</v>
      </c>
    </row>
    <row r="11" s="1" customFormat="1" ht="17" customHeight="1" spans="1:2">
      <c r="A11" s="51" t="s">
        <v>1722</v>
      </c>
      <c r="B11" s="47">
        <v>36831</v>
      </c>
    </row>
    <row r="12" s="1" customFormat="1" ht="17" customHeight="1" spans="1:2">
      <c r="A12" s="51" t="s">
        <v>1723</v>
      </c>
      <c r="B12" s="47">
        <v>362</v>
      </c>
    </row>
    <row r="13" s="1" customFormat="1" ht="17" customHeight="1" spans="1:2">
      <c r="A13" s="51" t="s">
        <v>1724</v>
      </c>
      <c r="B13" s="47">
        <v>1388</v>
      </c>
    </row>
    <row r="14" s="1" customFormat="1" ht="17" customHeight="1" spans="1:2">
      <c r="A14" s="51" t="s">
        <v>1725</v>
      </c>
      <c r="B14" s="47">
        <v>21682</v>
      </c>
    </row>
    <row r="15" s="1" customFormat="1" ht="17" customHeight="1" spans="1:2">
      <c r="A15" s="51" t="s">
        <v>1726</v>
      </c>
      <c r="B15" s="47">
        <v>42851</v>
      </c>
    </row>
    <row r="16" s="1" customFormat="1" ht="17" customHeight="1" spans="1:2">
      <c r="A16" s="51" t="s">
        <v>1727</v>
      </c>
      <c r="B16" s="47">
        <v>26</v>
      </c>
    </row>
    <row r="17" s="1" customFormat="1" ht="17" customHeight="1" spans="1:2">
      <c r="A17" s="51" t="s">
        <v>1728</v>
      </c>
      <c r="B17" s="47">
        <v>0</v>
      </c>
    </row>
    <row r="18" s="1" customFormat="1" ht="17" customHeight="1" spans="1:2">
      <c r="A18" s="51" t="s">
        <v>1729</v>
      </c>
      <c r="B18" s="47">
        <v>326</v>
      </c>
    </row>
    <row r="19" s="1" customFormat="1" ht="17" customHeight="1" spans="1:2">
      <c r="A19" s="51" t="s">
        <v>1730</v>
      </c>
      <c r="B19" s="47">
        <v>10365</v>
      </c>
    </row>
    <row r="20" s="1" customFormat="1" ht="17" customHeight="1" spans="1:2">
      <c r="A20" s="51" t="s">
        <v>1731</v>
      </c>
      <c r="B20" s="47">
        <v>59950</v>
      </c>
    </row>
    <row r="21" s="1" customFormat="1" ht="17" customHeight="1" spans="1:2">
      <c r="A21" s="96" t="s">
        <v>1732</v>
      </c>
      <c r="B21" s="47">
        <v>212283</v>
      </c>
    </row>
    <row r="22" s="1" customFormat="1" ht="17" customHeight="1" spans="1:2">
      <c r="A22" s="51" t="s">
        <v>1733</v>
      </c>
      <c r="B22" s="47">
        <v>0</v>
      </c>
    </row>
    <row r="23" s="1" customFormat="1" ht="17" customHeight="1" spans="1:2">
      <c r="A23" s="51" t="s">
        <v>1734</v>
      </c>
      <c r="B23" s="47">
        <v>85716</v>
      </c>
    </row>
    <row r="24" s="1" customFormat="1" ht="17" customHeight="1" spans="1:2">
      <c r="A24" s="51" t="s">
        <v>1735</v>
      </c>
      <c r="B24" s="47">
        <v>0</v>
      </c>
    </row>
    <row r="25" s="1" customFormat="1" ht="17" customHeight="1" spans="1:2">
      <c r="A25" s="51" t="s">
        <v>1736</v>
      </c>
      <c r="B25" s="47">
        <v>39922</v>
      </c>
    </row>
    <row r="26" s="1" customFormat="1" ht="17" customHeight="1" spans="1:2">
      <c r="A26" s="51" t="s">
        <v>1737</v>
      </c>
      <c r="B26" s="47">
        <v>9605</v>
      </c>
    </row>
    <row r="27" s="1" customFormat="1" ht="17" customHeight="1" spans="1:2">
      <c r="A27" s="51" t="s">
        <v>1738</v>
      </c>
      <c r="B27" s="47">
        <v>282</v>
      </c>
    </row>
    <row r="28" s="1" customFormat="1" ht="17" customHeight="1" spans="1:2">
      <c r="A28" s="51" t="s">
        <v>1739</v>
      </c>
      <c r="B28" s="47">
        <v>76758</v>
      </c>
    </row>
    <row r="29" s="1" customFormat="1" ht="17" customHeight="1" spans="1:2">
      <c r="A29" s="96" t="s">
        <v>1740</v>
      </c>
      <c r="B29" s="47">
        <v>2227</v>
      </c>
    </row>
    <row r="30" s="1" customFormat="1" ht="17" customHeight="1" spans="1:2">
      <c r="A30" s="51" t="s">
        <v>1733</v>
      </c>
      <c r="B30" s="47">
        <v>0</v>
      </c>
    </row>
    <row r="31" s="1" customFormat="1" ht="17" customHeight="1" spans="1:2">
      <c r="A31" s="51" t="s">
        <v>1734</v>
      </c>
      <c r="B31" s="47">
        <v>1001</v>
      </c>
    </row>
    <row r="32" s="1" customFormat="1" ht="17" customHeight="1" spans="1:2">
      <c r="A32" s="51" t="s">
        <v>1735</v>
      </c>
      <c r="B32" s="47">
        <v>0</v>
      </c>
    </row>
    <row r="33" s="1" customFormat="1" ht="17" customHeight="1" spans="1:2">
      <c r="A33" s="51" t="s">
        <v>1737</v>
      </c>
      <c r="B33" s="47">
        <v>665</v>
      </c>
    </row>
    <row r="34" s="1" customFormat="1" ht="17" customHeight="1" spans="1:2">
      <c r="A34" s="51" t="s">
        <v>1738</v>
      </c>
      <c r="B34" s="47">
        <v>561</v>
      </c>
    </row>
    <row r="35" s="1" customFormat="1" ht="17" customHeight="1" spans="1:2">
      <c r="A35" s="51" t="s">
        <v>1739</v>
      </c>
      <c r="B35" s="47">
        <v>0</v>
      </c>
    </row>
    <row r="36" s="1" customFormat="1" ht="17" customHeight="1" spans="1:2">
      <c r="A36" s="96" t="s">
        <v>1741</v>
      </c>
      <c r="B36" s="47">
        <v>110687</v>
      </c>
    </row>
    <row r="37" s="1" customFormat="1" ht="17" customHeight="1" spans="1:2">
      <c r="A37" s="51" t="s">
        <v>1742</v>
      </c>
      <c r="B37" s="47">
        <v>68407</v>
      </c>
    </row>
    <row r="38" s="1" customFormat="1" ht="17" customHeight="1" spans="1:2">
      <c r="A38" s="51" t="s">
        <v>1743</v>
      </c>
      <c r="B38" s="47">
        <v>39148</v>
      </c>
    </row>
    <row r="39" s="1" customFormat="1" ht="17" customHeight="1" spans="1:2">
      <c r="A39" s="51" t="s">
        <v>1744</v>
      </c>
      <c r="B39" s="47">
        <v>3132</v>
      </c>
    </row>
    <row r="40" s="1" customFormat="1" ht="17" customHeight="1" spans="1:2">
      <c r="A40" s="96" t="s">
        <v>1745</v>
      </c>
      <c r="B40" s="47">
        <v>142878</v>
      </c>
    </row>
    <row r="41" s="1" customFormat="1" ht="17" customHeight="1" spans="1:2">
      <c r="A41" s="51" t="s">
        <v>1746</v>
      </c>
      <c r="B41" s="47">
        <v>138282</v>
      </c>
    </row>
    <row r="42" s="1" customFormat="1" ht="17" customHeight="1" spans="1:2">
      <c r="A42" s="51" t="s">
        <v>1747</v>
      </c>
      <c r="B42" s="47">
        <v>4596</v>
      </c>
    </row>
    <row r="43" s="1" customFormat="1" ht="17" customHeight="1" spans="1:2">
      <c r="A43" s="96" t="s">
        <v>1748</v>
      </c>
      <c r="B43" s="47">
        <v>164854</v>
      </c>
    </row>
    <row r="44" s="1" customFormat="1" ht="17" customHeight="1" spans="1:2">
      <c r="A44" s="51" t="s">
        <v>1749</v>
      </c>
      <c r="B44" s="47">
        <v>123298</v>
      </c>
    </row>
    <row r="45" s="1" customFormat="1" ht="17" customHeight="1" spans="1:2">
      <c r="A45" s="51" t="s">
        <v>1750</v>
      </c>
      <c r="B45" s="47">
        <v>2991</v>
      </c>
    </row>
    <row r="46" s="1" customFormat="1" ht="17" customHeight="1" spans="1:2">
      <c r="A46" s="51" t="s">
        <v>1751</v>
      </c>
      <c r="B46" s="47">
        <v>38565</v>
      </c>
    </row>
    <row r="47" s="1" customFormat="1" ht="17" customHeight="1" spans="1:2">
      <c r="A47" s="96" t="s">
        <v>1752</v>
      </c>
      <c r="B47" s="47">
        <v>0</v>
      </c>
    </row>
    <row r="48" s="1" customFormat="1" ht="17" customHeight="1" spans="1:2">
      <c r="A48" s="51" t="s">
        <v>1753</v>
      </c>
      <c r="B48" s="47">
        <v>0</v>
      </c>
    </row>
    <row r="49" s="1" customFormat="1" ht="17" customHeight="1" spans="1:2">
      <c r="A49" s="51" t="s">
        <v>1754</v>
      </c>
      <c r="B49" s="47">
        <v>0</v>
      </c>
    </row>
    <row r="50" s="1" customFormat="1" ht="17" customHeight="1" spans="1:2">
      <c r="A50" s="96" t="s">
        <v>1755</v>
      </c>
      <c r="B50" s="47">
        <v>126636</v>
      </c>
    </row>
    <row r="51" s="1" customFormat="1" ht="17" customHeight="1" spans="1:2">
      <c r="A51" s="51" t="s">
        <v>1756</v>
      </c>
      <c r="B51" s="47">
        <v>51689</v>
      </c>
    </row>
    <row r="52" s="1" customFormat="1" ht="17" customHeight="1" spans="1:2">
      <c r="A52" s="51" t="s">
        <v>1757</v>
      </c>
      <c r="B52" s="47">
        <v>9005</v>
      </c>
    </row>
    <row r="53" s="1" customFormat="1" ht="17" customHeight="1" spans="1:2">
      <c r="A53" s="51" t="s">
        <v>1758</v>
      </c>
      <c r="B53" s="47">
        <v>12472</v>
      </c>
    </row>
    <row r="54" s="1" customFormat="1" ht="17" customHeight="1" spans="1:2">
      <c r="A54" s="51" t="s">
        <v>1759</v>
      </c>
      <c r="B54" s="47">
        <v>20662</v>
      </c>
    </row>
    <row r="55" s="1" customFormat="1" ht="17" customHeight="1" spans="1:2">
      <c r="A55" s="51" t="s">
        <v>1760</v>
      </c>
      <c r="B55" s="47">
        <v>32808</v>
      </c>
    </row>
    <row r="56" s="1" customFormat="1" ht="17" customHeight="1" spans="1:2">
      <c r="A56" s="96" t="s">
        <v>1761</v>
      </c>
      <c r="B56" s="47">
        <v>62405</v>
      </c>
    </row>
    <row r="57" s="1" customFormat="1" ht="17" customHeight="1" spans="1:2">
      <c r="A57" s="51" t="s">
        <v>1762</v>
      </c>
      <c r="B57" s="47">
        <v>62405</v>
      </c>
    </row>
    <row r="58" s="1" customFormat="1" ht="17" customHeight="1" spans="1:2">
      <c r="A58" s="51" t="s">
        <v>1077</v>
      </c>
      <c r="B58" s="129">
        <v>0</v>
      </c>
    </row>
    <row r="59" s="1" customFormat="1" ht="17" customHeight="1" spans="1:2">
      <c r="A59" s="99" t="s">
        <v>1763</v>
      </c>
      <c r="B59" s="47">
        <v>0</v>
      </c>
    </row>
    <row r="60" s="1" customFormat="1" ht="17" customHeight="1" spans="1:2">
      <c r="A60" s="96" t="s">
        <v>1764</v>
      </c>
      <c r="B60" s="130">
        <v>13141</v>
      </c>
    </row>
    <row r="61" s="1" customFormat="1" ht="17" customHeight="1" spans="1:2">
      <c r="A61" s="51" t="s">
        <v>1765</v>
      </c>
      <c r="B61" s="47">
        <v>13141</v>
      </c>
    </row>
    <row r="62" s="1" customFormat="1" ht="17" customHeight="1" spans="1:2">
      <c r="A62" s="51" t="s">
        <v>1766</v>
      </c>
      <c r="B62" s="47">
        <v>0</v>
      </c>
    </row>
    <row r="63" s="1" customFormat="1" ht="17" customHeight="1" spans="1:2">
      <c r="A63" s="51" t="s">
        <v>1767</v>
      </c>
      <c r="B63" s="47">
        <v>0</v>
      </c>
    </row>
    <row r="64" s="1" customFormat="1" ht="17" customHeight="1" spans="1:2">
      <c r="A64" s="51" t="s">
        <v>1768</v>
      </c>
      <c r="B64" s="47">
        <v>0</v>
      </c>
    </row>
    <row r="65" s="1" customFormat="1" ht="17" customHeight="1" spans="1:2">
      <c r="A65" s="96" t="s">
        <v>1769</v>
      </c>
      <c r="B65" s="47">
        <v>28495</v>
      </c>
    </row>
    <row r="66" s="1" customFormat="1" ht="17" customHeight="1" spans="1:2">
      <c r="A66" s="51" t="s">
        <v>1770</v>
      </c>
      <c r="B66" s="47">
        <v>0</v>
      </c>
    </row>
    <row r="67" s="1" customFormat="1" ht="17" customHeight="1" spans="1:2">
      <c r="A67" s="51" t="s">
        <v>1771</v>
      </c>
      <c r="B67" s="47">
        <v>0</v>
      </c>
    </row>
    <row r="68" s="1" customFormat="1" ht="17" customHeight="1" spans="1:2">
      <c r="A68" s="51" t="s">
        <v>1772</v>
      </c>
      <c r="B68" s="47">
        <v>16111</v>
      </c>
    </row>
    <row r="69" s="1" customFormat="1" ht="15.55" customHeight="1" spans="1:2">
      <c r="A69" s="51" t="s">
        <v>1560</v>
      </c>
      <c r="B69" s="47">
        <v>12384</v>
      </c>
    </row>
    <row r="70" s="1" customFormat="1" ht="17" customHeight="1" spans="1:2">
      <c r="A70" s="49" t="s">
        <v>1713</v>
      </c>
      <c r="B70" s="47">
        <v>1176165</v>
      </c>
    </row>
  </sheetData>
  <mergeCells count="3">
    <mergeCell ref="A1:B1"/>
    <mergeCell ref="A2:B2"/>
    <mergeCell ref="A3:B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7"/>
  <sheetViews>
    <sheetView workbookViewId="0">
      <selection activeCell="E9" sqref="E9"/>
    </sheetView>
  </sheetViews>
  <sheetFormatPr defaultColWidth="8.87962962962963" defaultRowHeight="13.2" outlineLevelCol="4"/>
  <cols>
    <col min="1" max="3" width="4" style="86" customWidth="1"/>
    <col min="4" max="4" width="54.6666666666667" style="86" customWidth="1"/>
    <col min="5" max="5" width="27.2222222222222" style="104" customWidth="1"/>
    <col min="6" max="6" width="12.8796296296296" style="86"/>
    <col min="7" max="16384" width="8.87962962962963" style="86"/>
  </cols>
  <sheetData>
    <row r="1" s="86" customFormat="1" ht="22.2" spans="1:5">
      <c r="A1" s="3" t="s">
        <v>1773</v>
      </c>
      <c r="B1" s="3"/>
      <c r="C1" s="3"/>
      <c r="D1" s="3"/>
      <c r="E1" s="105"/>
    </row>
    <row r="2" s="86" customFormat="1" spans="5:5">
      <c r="E2" s="106" t="s">
        <v>1774</v>
      </c>
    </row>
    <row r="3" s="86" customFormat="1" ht="16.35" spans="1:5">
      <c r="A3" s="107"/>
      <c r="E3" s="106" t="s">
        <v>1775</v>
      </c>
    </row>
    <row r="4" s="86" customFormat="1" ht="15.4" customHeight="1" spans="1:5">
      <c r="A4" s="108" t="s">
        <v>1776</v>
      </c>
      <c r="B4" s="109"/>
      <c r="C4" s="109"/>
      <c r="D4" s="109"/>
      <c r="E4" s="110" t="s">
        <v>1777</v>
      </c>
    </row>
    <row r="5" s="86" customFormat="1" ht="15.4" customHeight="1" spans="1:5">
      <c r="A5" s="111" t="s">
        <v>1778</v>
      </c>
      <c r="B5" s="112"/>
      <c r="C5" s="112"/>
      <c r="D5" s="113" t="s">
        <v>1779</v>
      </c>
      <c r="E5" s="114"/>
    </row>
    <row r="6" s="86" customFormat="1" ht="15.4" customHeight="1" spans="1:5">
      <c r="A6" s="115"/>
      <c r="B6" s="112"/>
      <c r="C6" s="112"/>
      <c r="D6" s="112"/>
      <c r="E6" s="114"/>
    </row>
    <row r="7" s="86" customFormat="1" ht="15.4" customHeight="1" spans="1:5">
      <c r="A7" s="115"/>
      <c r="B7" s="112"/>
      <c r="C7" s="112"/>
      <c r="D7" s="112"/>
      <c r="E7" s="114"/>
    </row>
    <row r="8" s="86" customFormat="1" ht="17" customHeight="1" spans="1:5">
      <c r="A8" s="111" t="s">
        <v>1780</v>
      </c>
      <c r="B8" s="113" t="s">
        <v>1781</v>
      </c>
      <c r="C8" s="113" t="s">
        <v>1782</v>
      </c>
      <c r="D8" s="116" t="s">
        <v>1783</v>
      </c>
      <c r="E8" s="117" t="s">
        <v>1784</v>
      </c>
    </row>
    <row r="9" s="86" customFormat="1" ht="17" customHeight="1" spans="1:5">
      <c r="A9" s="115"/>
      <c r="B9" s="112"/>
      <c r="C9" s="112"/>
      <c r="D9" s="113" t="s">
        <v>1777</v>
      </c>
      <c r="E9" s="118">
        <v>955546</v>
      </c>
    </row>
    <row r="10" s="86" customFormat="1" ht="17" customHeight="1" spans="1:5">
      <c r="A10" s="119" t="s">
        <v>1785</v>
      </c>
      <c r="B10" s="120"/>
      <c r="C10" s="121"/>
      <c r="D10" s="122" t="s">
        <v>687</v>
      </c>
      <c r="E10" s="123">
        <v>102701</v>
      </c>
    </row>
    <row r="11" s="86" customFormat="1" ht="17" customHeight="1" spans="1:5">
      <c r="A11" s="119" t="s">
        <v>1786</v>
      </c>
      <c r="B11" s="120"/>
      <c r="C11" s="121"/>
      <c r="D11" s="122" t="s">
        <v>1787</v>
      </c>
      <c r="E11" s="123">
        <v>2111</v>
      </c>
    </row>
    <row r="12" s="86" customFormat="1" ht="17" customHeight="1" spans="1:5">
      <c r="A12" s="119" t="s">
        <v>1788</v>
      </c>
      <c r="B12" s="120"/>
      <c r="C12" s="121"/>
      <c r="D12" s="122" t="s">
        <v>1789</v>
      </c>
      <c r="E12" s="123">
        <v>1249</v>
      </c>
    </row>
    <row r="13" s="86" customFormat="1" ht="17" customHeight="1" spans="1:5">
      <c r="A13" s="119" t="s">
        <v>1790</v>
      </c>
      <c r="B13" s="120"/>
      <c r="C13" s="121"/>
      <c r="D13" s="122" t="s">
        <v>1791</v>
      </c>
      <c r="E13" s="123">
        <v>825</v>
      </c>
    </row>
    <row r="14" s="86" customFormat="1" ht="17" customHeight="1" spans="1:5">
      <c r="A14" s="119" t="s">
        <v>1792</v>
      </c>
      <c r="B14" s="120"/>
      <c r="C14" s="121"/>
      <c r="D14" s="122" t="s">
        <v>1793</v>
      </c>
      <c r="E14" s="123">
        <v>37</v>
      </c>
    </row>
    <row r="15" s="86" customFormat="1" ht="17" customHeight="1" spans="1:5">
      <c r="A15" s="119" t="s">
        <v>1794</v>
      </c>
      <c r="B15" s="120"/>
      <c r="C15" s="121"/>
      <c r="D15" s="122" t="s">
        <v>1795</v>
      </c>
      <c r="E15" s="123">
        <v>1358</v>
      </c>
    </row>
    <row r="16" s="86" customFormat="1" ht="17" customHeight="1" spans="1:5">
      <c r="A16" s="119" t="s">
        <v>1796</v>
      </c>
      <c r="B16" s="120"/>
      <c r="C16" s="121"/>
      <c r="D16" s="122" t="s">
        <v>1789</v>
      </c>
      <c r="E16" s="123">
        <v>902</v>
      </c>
    </row>
    <row r="17" s="86" customFormat="1" ht="17" customHeight="1" spans="1:5">
      <c r="A17" s="119" t="s">
        <v>1797</v>
      </c>
      <c r="B17" s="120"/>
      <c r="C17" s="121"/>
      <c r="D17" s="122" t="s">
        <v>1791</v>
      </c>
      <c r="E17" s="123">
        <v>424</v>
      </c>
    </row>
    <row r="18" s="86" customFormat="1" ht="17" customHeight="1" spans="1:5">
      <c r="A18" s="119" t="s">
        <v>1798</v>
      </c>
      <c r="B18" s="120"/>
      <c r="C18" s="121"/>
      <c r="D18" s="122" t="s">
        <v>1799</v>
      </c>
      <c r="E18" s="123">
        <v>25</v>
      </c>
    </row>
    <row r="19" s="86" customFormat="1" ht="17" customHeight="1" spans="1:5">
      <c r="A19" s="119" t="s">
        <v>1800</v>
      </c>
      <c r="B19" s="120"/>
      <c r="C19" s="121"/>
      <c r="D19" s="122" t="s">
        <v>1801</v>
      </c>
      <c r="E19" s="123">
        <v>7</v>
      </c>
    </row>
    <row r="20" s="86" customFormat="1" ht="17" customHeight="1" spans="1:5">
      <c r="A20" s="119" t="s">
        <v>1802</v>
      </c>
      <c r="B20" s="120"/>
      <c r="C20" s="121"/>
      <c r="D20" s="122" t="s">
        <v>1803</v>
      </c>
      <c r="E20" s="123">
        <v>60734</v>
      </c>
    </row>
    <row r="21" s="86" customFormat="1" ht="17" customHeight="1" spans="1:5">
      <c r="A21" s="119" t="s">
        <v>1804</v>
      </c>
      <c r="B21" s="120"/>
      <c r="C21" s="121"/>
      <c r="D21" s="122" t="s">
        <v>1789</v>
      </c>
      <c r="E21" s="123">
        <v>18235</v>
      </c>
    </row>
    <row r="22" s="86" customFormat="1" ht="17" customHeight="1" spans="1:5">
      <c r="A22" s="119" t="s">
        <v>1805</v>
      </c>
      <c r="B22" s="120"/>
      <c r="C22" s="121"/>
      <c r="D22" s="122" t="s">
        <v>1791</v>
      </c>
      <c r="E22" s="123">
        <v>15529</v>
      </c>
    </row>
    <row r="23" s="86" customFormat="1" ht="17" customHeight="1" spans="1:5">
      <c r="A23" s="119" t="s">
        <v>1806</v>
      </c>
      <c r="B23" s="120"/>
      <c r="C23" s="121"/>
      <c r="D23" s="122" t="s">
        <v>1807</v>
      </c>
      <c r="E23" s="123">
        <v>769</v>
      </c>
    </row>
    <row r="24" s="86" customFormat="1" ht="17" customHeight="1" spans="1:5">
      <c r="A24" s="119" t="s">
        <v>1808</v>
      </c>
      <c r="B24" s="120"/>
      <c r="C24" s="121"/>
      <c r="D24" s="122" t="s">
        <v>1809</v>
      </c>
      <c r="E24" s="123">
        <v>2425</v>
      </c>
    </row>
    <row r="25" s="86" customFormat="1" ht="17" customHeight="1" spans="1:5">
      <c r="A25" s="119" t="s">
        <v>1810</v>
      </c>
      <c r="B25" s="120"/>
      <c r="C25" s="121"/>
      <c r="D25" s="122" t="s">
        <v>1811</v>
      </c>
      <c r="E25" s="123">
        <v>636</v>
      </c>
    </row>
    <row r="26" s="86" customFormat="1" ht="17" customHeight="1" spans="1:5">
      <c r="A26" s="119" t="s">
        <v>1812</v>
      </c>
      <c r="B26" s="120"/>
      <c r="C26" s="121"/>
      <c r="D26" s="122" t="s">
        <v>1813</v>
      </c>
      <c r="E26" s="123">
        <v>1494</v>
      </c>
    </row>
    <row r="27" s="86" customFormat="1" ht="17" customHeight="1" spans="1:5">
      <c r="A27" s="119" t="s">
        <v>1814</v>
      </c>
      <c r="B27" s="120"/>
      <c r="C27" s="121"/>
      <c r="D27" s="122" t="s">
        <v>1815</v>
      </c>
      <c r="E27" s="123">
        <v>21647</v>
      </c>
    </row>
    <row r="28" s="86" customFormat="1" ht="17" customHeight="1" spans="1:5">
      <c r="A28" s="119" t="s">
        <v>1816</v>
      </c>
      <c r="B28" s="120"/>
      <c r="C28" s="121"/>
      <c r="D28" s="122" t="s">
        <v>1817</v>
      </c>
      <c r="E28" s="123">
        <v>4631</v>
      </c>
    </row>
    <row r="29" s="86" customFormat="1" ht="17" customHeight="1" spans="1:5">
      <c r="A29" s="119" t="s">
        <v>1818</v>
      </c>
      <c r="B29" s="120"/>
      <c r="C29" s="121"/>
      <c r="D29" s="122" t="s">
        <v>1789</v>
      </c>
      <c r="E29" s="123">
        <v>1109</v>
      </c>
    </row>
    <row r="30" s="86" customFormat="1" ht="17" customHeight="1" spans="1:5">
      <c r="A30" s="119" t="s">
        <v>1819</v>
      </c>
      <c r="B30" s="120"/>
      <c r="C30" s="121"/>
      <c r="D30" s="122" t="s">
        <v>1791</v>
      </c>
      <c r="E30" s="123">
        <v>1216</v>
      </c>
    </row>
    <row r="31" s="86" customFormat="1" ht="17" customHeight="1" spans="1:5">
      <c r="A31" s="119" t="s">
        <v>1820</v>
      </c>
      <c r="B31" s="120"/>
      <c r="C31" s="121"/>
      <c r="D31" s="122" t="s">
        <v>1821</v>
      </c>
      <c r="E31" s="123">
        <v>37</v>
      </c>
    </row>
    <row r="32" s="86" customFormat="1" ht="17" customHeight="1" spans="1:5">
      <c r="A32" s="119" t="s">
        <v>1822</v>
      </c>
      <c r="B32" s="120"/>
      <c r="C32" s="121"/>
      <c r="D32" s="122" t="s">
        <v>1823</v>
      </c>
      <c r="E32" s="123">
        <v>2269</v>
      </c>
    </row>
    <row r="33" s="86" customFormat="1" ht="17" customHeight="1" spans="1:5">
      <c r="A33" s="119" t="s">
        <v>1824</v>
      </c>
      <c r="B33" s="120"/>
      <c r="C33" s="121"/>
      <c r="D33" s="122" t="s">
        <v>1825</v>
      </c>
      <c r="E33" s="123">
        <v>1047</v>
      </c>
    </row>
    <row r="34" s="86" customFormat="1" ht="17" customHeight="1" spans="1:5">
      <c r="A34" s="119" t="s">
        <v>1826</v>
      </c>
      <c r="B34" s="120"/>
      <c r="C34" s="121"/>
      <c r="D34" s="122" t="s">
        <v>1789</v>
      </c>
      <c r="E34" s="123">
        <v>388</v>
      </c>
    </row>
    <row r="35" s="86" customFormat="1" ht="17" customHeight="1" spans="1:5">
      <c r="A35" s="119" t="s">
        <v>1827</v>
      </c>
      <c r="B35" s="120"/>
      <c r="C35" s="121"/>
      <c r="D35" s="122" t="s">
        <v>1791</v>
      </c>
      <c r="E35" s="123">
        <v>53</v>
      </c>
    </row>
    <row r="36" s="86" customFormat="1" ht="17" customHeight="1" spans="1:5">
      <c r="A36" s="119" t="s">
        <v>1828</v>
      </c>
      <c r="B36" s="120"/>
      <c r="C36" s="121"/>
      <c r="D36" s="122" t="s">
        <v>1829</v>
      </c>
      <c r="E36" s="123">
        <v>139</v>
      </c>
    </row>
    <row r="37" s="86" customFormat="1" ht="17" customHeight="1" spans="1:5">
      <c r="A37" s="119" t="s">
        <v>1830</v>
      </c>
      <c r="B37" s="120"/>
      <c r="C37" s="121"/>
      <c r="D37" s="122" t="s">
        <v>1831</v>
      </c>
      <c r="E37" s="123">
        <v>454</v>
      </c>
    </row>
    <row r="38" s="86" customFormat="1" ht="17" customHeight="1" spans="1:5">
      <c r="A38" s="119" t="s">
        <v>1832</v>
      </c>
      <c r="B38" s="120"/>
      <c r="C38" s="121"/>
      <c r="D38" s="122" t="s">
        <v>1833</v>
      </c>
      <c r="E38" s="123">
        <v>3</v>
      </c>
    </row>
    <row r="39" s="86" customFormat="1" ht="17" customHeight="1" spans="1:5">
      <c r="A39" s="119" t="s">
        <v>1834</v>
      </c>
      <c r="B39" s="120"/>
      <c r="C39" s="121"/>
      <c r="D39" s="122" t="s">
        <v>1835</v>
      </c>
      <c r="E39" s="123">
        <v>10</v>
      </c>
    </row>
    <row r="40" s="86" customFormat="1" ht="17" customHeight="1" spans="1:5">
      <c r="A40" s="119" t="s">
        <v>1836</v>
      </c>
      <c r="B40" s="120"/>
      <c r="C40" s="121"/>
      <c r="D40" s="122" t="s">
        <v>1837</v>
      </c>
      <c r="E40" s="123">
        <v>4414</v>
      </c>
    </row>
    <row r="41" s="86" customFormat="1" ht="17" customHeight="1" spans="1:5">
      <c r="A41" s="119" t="s">
        <v>1838</v>
      </c>
      <c r="B41" s="120"/>
      <c r="C41" s="121"/>
      <c r="D41" s="122" t="s">
        <v>1789</v>
      </c>
      <c r="E41" s="123">
        <v>1968</v>
      </c>
    </row>
    <row r="42" s="86" customFormat="1" ht="17" customHeight="1" spans="1:5">
      <c r="A42" s="119" t="s">
        <v>1839</v>
      </c>
      <c r="B42" s="120"/>
      <c r="C42" s="121"/>
      <c r="D42" s="122" t="s">
        <v>1791</v>
      </c>
      <c r="E42" s="123">
        <v>588</v>
      </c>
    </row>
    <row r="43" s="86" customFormat="1" ht="17" customHeight="1" spans="1:5">
      <c r="A43" s="119" t="s">
        <v>1840</v>
      </c>
      <c r="B43" s="120"/>
      <c r="C43" s="121"/>
      <c r="D43" s="122" t="s">
        <v>1841</v>
      </c>
      <c r="E43" s="123">
        <v>10</v>
      </c>
    </row>
    <row r="44" s="86" customFormat="1" ht="17" customHeight="1" spans="1:5">
      <c r="A44" s="119" t="s">
        <v>1842</v>
      </c>
      <c r="B44" s="120"/>
      <c r="C44" s="121"/>
      <c r="D44" s="122" t="s">
        <v>1843</v>
      </c>
      <c r="E44" s="123">
        <v>455</v>
      </c>
    </row>
    <row r="45" s="86" customFormat="1" ht="17" customHeight="1" spans="1:5">
      <c r="A45" s="119" t="s">
        <v>1844</v>
      </c>
      <c r="B45" s="120"/>
      <c r="C45" s="121"/>
      <c r="D45" s="122" t="s">
        <v>1845</v>
      </c>
      <c r="E45" s="123">
        <v>1392</v>
      </c>
    </row>
    <row r="46" s="86" customFormat="1" ht="17" customHeight="1" spans="1:5">
      <c r="A46" s="119" t="s">
        <v>1846</v>
      </c>
      <c r="B46" s="120"/>
      <c r="C46" s="121"/>
      <c r="D46" s="122" t="s">
        <v>1847</v>
      </c>
      <c r="E46" s="123">
        <v>1318</v>
      </c>
    </row>
    <row r="47" s="86" customFormat="1" ht="17" customHeight="1" spans="1:5">
      <c r="A47" s="119" t="s">
        <v>1848</v>
      </c>
      <c r="B47" s="120"/>
      <c r="C47" s="121"/>
      <c r="D47" s="122" t="s">
        <v>1789</v>
      </c>
      <c r="E47" s="123">
        <v>693</v>
      </c>
    </row>
    <row r="48" s="86" customFormat="1" ht="17" customHeight="1" spans="1:5">
      <c r="A48" s="119" t="s">
        <v>1849</v>
      </c>
      <c r="B48" s="120"/>
      <c r="C48" s="121"/>
      <c r="D48" s="122" t="s">
        <v>1791</v>
      </c>
      <c r="E48" s="123">
        <v>205</v>
      </c>
    </row>
    <row r="49" s="86" customFormat="1" ht="17" customHeight="1" spans="1:5">
      <c r="A49" s="119" t="s">
        <v>1850</v>
      </c>
      <c r="B49" s="120"/>
      <c r="C49" s="121"/>
      <c r="D49" s="122" t="s">
        <v>1851</v>
      </c>
      <c r="E49" s="123">
        <v>411</v>
      </c>
    </row>
    <row r="50" s="86" customFormat="1" ht="17" customHeight="1" spans="1:5">
      <c r="A50" s="119" t="s">
        <v>1852</v>
      </c>
      <c r="B50" s="120"/>
      <c r="C50" s="121"/>
      <c r="D50" s="122" t="s">
        <v>1853</v>
      </c>
      <c r="E50" s="123">
        <v>8</v>
      </c>
    </row>
    <row r="51" s="86" customFormat="1" ht="17" customHeight="1" spans="1:5">
      <c r="A51" s="119" t="s">
        <v>1854</v>
      </c>
      <c r="B51" s="120"/>
      <c r="C51" s="121"/>
      <c r="D51" s="122" t="s">
        <v>1855</v>
      </c>
      <c r="E51" s="123">
        <v>2606</v>
      </c>
    </row>
    <row r="52" s="86" customFormat="1" ht="17" customHeight="1" spans="1:5">
      <c r="A52" s="119" t="s">
        <v>1856</v>
      </c>
      <c r="B52" s="120"/>
      <c r="C52" s="121"/>
      <c r="D52" s="122" t="s">
        <v>1789</v>
      </c>
      <c r="E52" s="123">
        <v>1442</v>
      </c>
    </row>
    <row r="53" s="86" customFormat="1" ht="17" customHeight="1" spans="1:5">
      <c r="A53" s="119" t="s">
        <v>1857</v>
      </c>
      <c r="B53" s="120"/>
      <c r="C53" s="121"/>
      <c r="D53" s="122" t="s">
        <v>1791</v>
      </c>
      <c r="E53" s="123">
        <v>930</v>
      </c>
    </row>
    <row r="54" s="86" customFormat="1" ht="17" customHeight="1" spans="1:5">
      <c r="A54" s="119" t="s">
        <v>1858</v>
      </c>
      <c r="B54" s="120"/>
      <c r="C54" s="121"/>
      <c r="D54" s="122" t="s">
        <v>1859</v>
      </c>
      <c r="E54" s="123">
        <v>92</v>
      </c>
    </row>
    <row r="55" s="86" customFormat="1" ht="17" customHeight="1" spans="1:5">
      <c r="A55" s="119" t="s">
        <v>1860</v>
      </c>
      <c r="B55" s="120"/>
      <c r="C55" s="121"/>
      <c r="D55" s="122" t="s">
        <v>1861</v>
      </c>
      <c r="E55" s="123">
        <v>142</v>
      </c>
    </row>
    <row r="56" s="86" customFormat="1" ht="17" customHeight="1" spans="1:5">
      <c r="A56" s="119" t="s">
        <v>1862</v>
      </c>
      <c r="B56" s="120"/>
      <c r="C56" s="121"/>
      <c r="D56" s="122" t="s">
        <v>1863</v>
      </c>
      <c r="E56" s="123">
        <v>2965</v>
      </c>
    </row>
    <row r="57" s="86" customFormat="1" ht="17" customHeight="1" spans="1:5">
      <c r="A57" s="119" t="s">
        <v>1864</v>
      </c>
      <c r="B57" s="120"/>
      <c r="C57" s="121"/>
      <c r="D57" s="122" t="s">
        <v>1789</v>
      </c>
      <c r="E57" s="123">
        <v>632</v>
      </c>
    </row>
    <row r="58" s="86" customFormat="1" ht="17" customHeight="1" spans="1:5">
      <c r="A58" s="119" t="s">
        <v>1865</v>
      </c>
      <c r="B58" s="120"/>
      <c r="C58" s="121"/>
      <c r="D58" s="122" t="s">
        <v>1791</v>
      </c>
      <c r="E58" s="123">
        <v>985</v>
      </c>
    </row>
    <row r="59" s="86" customFormat="1" ht="17" customHeight="1" spans="1:5">
      <c r="A59" s="119" t="s">
        <v>1866</v>
      </c>
      <c r="B59" s="120"/>
      <c r="C59" s="121"/>
      <c r="D59" s="122" t="s">
        <v>1867</v>
      </c>
      <c r="E59" s="123">
        <v>1152</v>
      </c>
    </row>
    <row r="60" s="86" customFormat="1" ht="17" customHeight="1" spans="1:5">
      <c r="A60" s="119" t="s">
        <v>1868</v>
      </c>
      <c r="B60" s="120"/>
      <c r="C60" s="121"/>
      <c r="D60" s="122" t="s">
        <v>1813</v>
      </c>
      <c r="E60" s="123">
        <v>169</v>
      </c>
    </row>
    <row r="61" s="86" customFormat="1" ht="17" customHeight="1" spans="1:5">
      <c r="A61" s="119" t="s">
        <v>1869</v>
      </c>
      <c r="B61" s="120"/>
      <c r="C61" s="121"/>
      <c r="D61" s="122" t="s">
        <v>1870</v>
      </c>
      <c r="E61" s="123">
        <v>26</v>
      </c>
    </row>
    <row r="62" s="86" customFormat="1" ht="17" customHeight="1" spans="1:5">
      <c r="A62" s="119" t="s">
        <v>1871</v>
      </c>
      <c r="B62" s="120"/>
      <c r="C62" s="121"/>
      <c r="D62" s="122" t="s">
        <v>1872</v>
      </c>
      <c r="E62" s="123">
        <v>227</v>
      </c>
    </row>
    <row r="63" s="86" customFormat="1" ht="17" customHeight="1" spans="1:5">
      <c r="A63" s="119" t="s">
        <v>1873</v>
      </c>
      <c r="B63" s="120"/>
      <c r="C63" s="121"/>
      <c r="D63" s="122" t="s">
        <v>1789</v>
      </c>
      <c r="E63" s="123">
        <v>29</v>
      </c>
    </row>
    <row r="64" s="86" customFormat="1" ht="17" customHeight="1" spans="1:5">
      <c r="A64" s="119" t="s">
        <v>1874</v>
      </c>
      <c r="B64" s="120"/>
      <c r="C64" s="121"/>
      <c r="D64" s="122" t="s">
        <v>1875</v>
      </c>
      <c r="E64" s="123">
        <v>10</v>
      </c>
    </row>
    <row r="65" s="86" customFormat="1" ht="17" customHeight="1" spans="1:5">
      <c r="A65" s="119" t="s">
        <v>1876</v>
      </c>
      <c r="B65" s="120"/>
      <c r="C65" s="121"/>
      <c r="D65" s="122" t="s">
        <v>1877</v>
      </c>
      <c r="E65" s="123">
        <v>17</v>
      </c>
    </row>
    <row r="66" s="86" customFormat="1" ht="17" customHeight="1" spans="1:5">
      <c r="A66" s="119" t="s">
        <v>1878</v>
      </c>
      <c r="B66" s="120"/>
      <c r="C66" s="121"/>
      <c r="D66" s="122" t="s">
        <v>1879</v>
      </c>
      <c r="E66" s="123">
        <v>1</v>
      </c>
    </row>
    <row r="67" s="86" customFormat="1" ht="17" customHeight="1" spans="1:5">
      <c r="A67" s="119" t="s">
        <v>1880</v>
      </c>
      <c r="B67" s="120"/>
      <c r="C67" s="121"/>
      <c r="D67" s="122" t="s">
        <v>1881</v>
      </c>
      <c r="E67" s="123">
        <v>169</v>
      </c>
    </row>
    <row r="68" s="86" customFormat="1" ht="17" customHeight="1" spans="1:5">
      <c r="A68" s="119" t="s">
        <v>1882</v>
      </c>
      <c r="B68" s="120"/>
      <c r="C68" s="121"/>
      <c r="D68" s="122" t="s">
        <v>1883</v>
      </c>
      <c r="E68" s="123">
        <v>7</v>
      </c>
    </row>
    <row r="69" s="86" customFormat="1" ht="17" customHeight="1" spans="1:5">
      <c r="A69" s="119" t="s">
        <v>1884</v>
      </c>
      <c r="B69" s="120"/>
      <c r="C69" s="121"/>
      <c r="D69" s="122" t="s">
        <v>1885</v>
      </c>
      <c r="E69" s="123">
        <v>7</v>
      </c>
    </row>
    <row r="70" s="86" customFormat="1" ht="17" customHeight="1" spans="1:5">
      <c r="A70" s="119" t="s">
        <v>1886</v>
      </c>
      <c r="B70" s="120"/>
      <c r="C70" s="121"/>
      <c r="D70" s="122" t="s">
        <v>1887</v>
      </c>
      <c r="E70" s="123">
        <v>590</v>
      </c>
    </row>
    <row r="71" s="86" customFormat="1" ht="17" customHeight="1" spans="1:5">
      <c r="A71" s="119" t="s">
        <v>1888</v>
      </c>
      <c r="B71" s="120"/>
      <c r="C71" s="121"/>
      <c r="D71" s="122" t="s">
        <v>1789</v>
      </c>
      <c r="E71" s="123">
        <v>321</v>
      </c>
    </row>
    <row r="72" s="86" customFormat="1" ht="17" customHeight="1" spans="1:5">
      <c r="A72" s="119" t="s">
        <v>1889</v>
      </c>
      <c r="B72" s="120"/>
      <c r="C72" s="121"/>
      <c r="D72" s="122" t="s">
        <v>1791</v>
      </c>
      <c r="E72" s="123">
        <v>253</v>
      </c>
    </row>
    <row r="73" s="86" customFormat="1" ht="17" customHeight="1" spans="1:5">
      <c r="A73" s="119" t="s">
        <v>1890</v>
      </c>
      <c r="B73" s="120"/>
      <c r="C73" s="121"/>
      <c r="D73" s="122" t="s">
        <v>1891</v>
      </c>
      <c r="E73" s="123">
        <v>5</v>
      </c>
    </row>
    <row r="74" s="86" customFormat="1" ht="17" customHeight="1" spans="1:5">
      <c r="A74" s="119" t="s">
        <v>1892</v>
      </c>
      <c r="B74" s="120"/>
      <c r="C74" s="121"/>
      <c r="D74" s="122" t="s">
        <v>1893</v>
      </c>
      <c r="E74" s="123">
        <v>11</v>
      </c>
    </row>
    <row r="75" s="86" customFormat="1" ht="17" customHeight="1" spans="1:5">
      <c r="A75" s="119" t="s">
        <v>1894</v>
      </c>
      <c r="B75" s="120"/>
      <c r="C75" s="121"/>
      <c r="D75" s="122" t="s">
        <v>1895</v>
      </c>
      <c r="E75" s="123">
        <v>331</v>
      </c>
    </row>
    <row r="76" s="86" customFormat="1" ht="17" customHeight="1" spans="1:5">
      <c r="A76" s="119" t="s">
        <v>1896</v>
      </c>
      <c r="B76" s="120"/>
      <c r="C76" s="121"/>
      <c r="D76" s="122" t="s">
        <v>1789</v>
      </c>
      <c r="E76" s="123">
        <v>114</v>
      </c>
    </row>
    <row r="77" s="86" customFormat="1" ht="17" customHeight="1" spans="1:5">
      <c r="A77" s="119" t="s">
        <v>1897</v>
      </c>
      <c r="B77" s="120"/>
      <c r="C77" s="121"/>
      <c r="D77" s="122" t="s">
        <v>1791</v>
      </c>
      <c r="E77" s="123">
        <v>216</v>
      </c>
    </row>
    <row r="78" s="86" customFormat="1" ht="17" customHeight="1" spans="1:5">
      <c r="A78" s="119" t="s">
        <v>1898</v>
      </c>
      <c r="B78" s="120"/>
      <c r="C78" s="121"/>
      <c r="D78" s="122" t="s">
        <v>1899</v>
      </c>
      <c r="E78" s="123">
        <v>1</v>
      </c>
    </row>
    <row r="79" s="86" customFormat="1" ht="17" customHeight="1" spans="1:5">
      <c r="A79" s="119" t="s">
        <v>1900</v>
      </c>
      <c r="B79" s="120"/>
      <c r="C79" s="121"/>
      <c r="D79" s="122" t="s">
        <v>1901</v>
      </c>
      <c r="E79" s="123">
        <v>1262</v>
      </c>
    </row>
    <row r="80" s="86" customFormat="1" ht="17" customHeight="1" spans="1:5">
      <c r="A80" s="119" t="s">
        <v>1902</v>
      </c>
      <c r="B80" s="120"/>
      <c r="C80" s="121"/>
      <c r="D80" s="122" t="s">
        <v>1789</v>
      </c>
      <c r="E80" s="123">
        <v>546</v>
      </c>
    </row>
    <row r="81" s="86" customFormat="1" ht="17" customHeight="1" spans="1:5">
      <c r="A81" s="119" t="s">
        <v>1903</v>
      </c>
      <c r="B81" s="120"/>
      <c r="C81" s="121"/>
      <c r="D81" s="122" t="s">
        <v>1791</v>
      </c>
      <c r="E81" s="123">
        <v>542</v>
      </c>
    </row>
    <row r="82" s="86" customFormat="1" ht="17" customHeight="1" spans="1:5">
      <c r="A82" s="119" t="s">
        <v>1904</v>
      </c>
      <c r="B82" s="120"/>
      <c r="C82" s="121"/>
      <c r="D82" s="122" t="s">
        <v>1905</v>
      </c>
      <c r="E82" s="123">
        <v>161</v>
      </c>
    </row>
    <row r="83" s="86" customFormat="1" ht="17" customHeight="1" spans="1:5">
      <c r="A83" s="119" t="s">
        <v>1906</v>
      </c>
      <c r="B83" s="120"/>
      <c r="C83" s="121"/>
      <c r="D83" s="122" t="s">
        <v>1907</v>
      </c>
      <c r="E83" s="123">
        <v>13</v>
      </c>
    </row>
    <row r="84" s="86" customFormat="1" ht="17" customHeight="1" spans="1:5">
      <c r="A84" s="119" t="s">
        <v>1908</v>
      </c>
      <c r="B84" s="120"/>
      <c r="C84" s="121"/>
      <c r="D84" s="122" t="s">
        <v>1909</v>
      </c>
      <c r="E84" s="123">
        <v>1870</v>
      </c>
    </row>
    <row r="85" s="86" customFormat="1" ht="17" customHeight="1" spans="1:5">
      <c r="A85" s="119" t="s">
        <v>1910</v>
      </c>
      <c r="B85" s="120"/>
      <c r="C85" s="121"/>
      <c r="D85" s="122" t="s">
        <v>1789</v>
      </c>
      <c r="E85" s="123">
        <v>1170</v>
      </c>
    </row>
    <row r="86" s="86" customFormat="1" ht="17" customHeight="1" spans="1:5">
      <c r="A86" s="119" t="s">
        <v>1911</v>
      </c>
      <c r="B86" s="120"/>
      <c r="C86" s="121"/>
      <c r="D86" s="122" t="s">
        <v>1791</v>
      </c>
      <c r="E86" s="123">
        <v>394</v>
      </c>
    </row>
    <row r="87" s="86" customFormat="1" ht="17" customHeight="1" spans="1:5">
      <c r="A87" s="119" t="s">
        <v>1912</v>
      </c>
      <c r="B87" s="120"/>
      <c r="C87" s="121"/>
      <c r="D87" s="122" t="s">
        <v>1799</v>
      </c>
      <c r="E87" s="123">
        <v>74</v>
      </c>
    </row>
    <row r="88" s="86" customFormat="1" ht="17" customHeight="1" spans="1:5">
      <c r="A88" s="119" t="s">
        <v>1913</v>
      </c>
      <c r="B88" s="120"/>
      <c r="C88" s="121"/>
      <c r="D88" s="122" t="s">
        <v>1914</v>
      </c>
      <c r="E88" s="123">
        <v>127</v>
      </c>
    </row>
    <row r="89" s="86" customFormat="1" ht="17" customHeight="1" spans="1:5">
      <c r="A89" s="119" t="s">
        <v>1915</v>
      </c>
      <c r="B89" s="120"/>
      <c r="C89" s="121"/>
      <c r="D89" s="122" t="s">
        <v>1916</v>
      </c>
      <c r="E89" s="123">
        <v>105</v>
      </c>
    </row>
    <row r="90" s="86" customFormat="1" ht="17" customHeight="1" spans="1:5">
      <c r="A90" s="119" t="s">
        <v>1917</v>
      </c>
      <c r="B90" s="120"/>
      <c r="C90" s="121"/>
      <c r="D90" s="122" t="s">
        <v>1918</v>
      </c>
      <c r="E90" s="123">
        <v>3516</v>
      </c>
    </row>
    <row r="91" s="86" customFormat="1" ht="17" customHeight="1" spans="1:5">
      <c r="A91" s="119" t="s">
        <v>1919</v>
      </c>
      <c r="B91" s="120"/>
      <c r="C91" s="121"/>
      <c r="D91" s="122" t="s">
        <v>1789</v>
      </c>
      <c r="E91" s="123">
        <v>1324</v>
      </c>
    </row>
    <row r="92" s="86" customFormat="1" ht="17" customHeight="1" spans="1:5">
      <c r="A92" s="119" t="s">
        <v>1920</v>
      </c>
      <c r="B92" s="120"/>
      <c r="C92" s="121"/>
      <c r="D92" s="122" t="s">
        <v>1791</v>
      </c>
      <c r="E92" s="123">
        <v>2134</v>
      </c>
    </row>
    <row r="93" s="86" customFormat="1" ht="17" customHeight="1" spans="1:5">
      <c r="A93" s="119" t="s">
        <v>1921</v>
      </c>
      <c r="B93" s="120"/>
      <c r="C93" s="121"/>
      <c r="D93" s="122" t="s">
        <v>1922</v>
      </c>
      <c r="E93" s="123">
        <v>58</v>
      </c>
    </row>
    <row r="94" s="86" customFormat="1" ht="17" customHeight="1" spans="1:5">
      <c r="A94" s="119" t="s">
        <v>1923</v>
      </c>
      <c r="B94" s="120"/>
      <c r="C94" s="121"/>
      <c r="D94" s="122" t="s">
        <v>1924</v>
      </c>
      <c r="E94" s="123">
        <v>4298</v>
      </c>
    </row>
    <row r="95" s="86" customFormat="1" ht="17" customHeight="1" spans="1:5">
      <c r="A95" s="119" t="s">
        <v>1925</v>
      </c>
      <c r="B95" s="120"/>
      <c r="C95" s="121"/>
      <c r="D95" s="122" t="s">
        <v>1789</v>
      </c>
      <c r="E95" s="123">
        <v>568</v>
      </c>
    </row>
    <row r="96" s="86" customFormat="1" ht="17" customHeight="1" spans="1:5">
      <c r="A96" s="119" t="s">
        <v>1926</v>
      </c>
      <c r="B96" s="120"/>
      <c r="C96" s="121"/>
      <c r="D96" s="122" t="s">
        <v>1791</v>
      </c>
      <c r="E96" s="123">
        <v>3066</v>
      </c>
    </row>
    <row r="97" s="86" customFormat="1" ht="17" customHeight="1" spans="1:5">
      <c r="A97" s="119" t="s">
        <v>1927</v>
      </c>
      <c r="B97" s="120"/>
      <c r="C97" s="121"/>
      <c r="D97" s="122" t="s">
        <v>1928</v>
      </c>
      <c r="E97" s="123">
        <v>664</v>
      </c>
    </row>
    <row r="98" s="86" customFormat="1" ht="17" customHeight="1" spans="1:5">
      <c r="A98" s="119" t="s">
        <v>1929</v>
      </c>
      <c r="B98" s="120"/>
      <c r="C98" s="121"/>
      <c r="D98" s="122" t="s">
        <v>1930</v>
      </c>
      <c r="E98" s="123">
        <v>950</v>
      </c>
    </row>
    <row r="99" s="86" customFormat="1" ht="17" customHeight="1" spans="1:5">
      <c r="A99" s="119" t="s">
        <v>1931</v>
      </c>
      <c r="B99" s="120"/>
      <c r="C99" s="121"/>
      <c r="D99" s="122" t="s">
        <v>1789</v>
      </c>
      <c r="E99" s="123">
        <v>342</v>
      </c>
    </row>
    <row r="100" s="86" customFormat="1" ht="17" customHeight="1" spans="1:5">
      <c r="A100" s="119" t="s">
        <v>1932</v>
      </c>
      <c r="B100" s="120"/>
      <c r="C100" s="121"/>
      <c r="D100" s="122" t="s">
        <v>1791</v>
      </c>
      <c r="E100" s="123">
        <v>391</v>
      </c>
    </row>
    <row r="101" s="86" customFormat="1" ht="17" customHeight="1" spans="1:5">
      <c r="A101" s="119" t="s">
        <v>1933</v>
      </c>
      <c r="B101" s="120"/>
      <c r="C101" s="121"/>
      <c r="D101" s="122" t="s">
        <v>1934</v>
      </c>
      <c r="E101" s="123">
        <v>211</v>
      </c>
    </row>
    <row r="102" s="86" customFormat="1" ht="17" customHeight="1" spans="1:5">
      <c r="A102" s="119" t="s">
        <v>1935</v>
      </c>
      <c r="B102" s="120"/>
      <c r="C102" s="121"/>
      <c r="D102" s="122" t="s">
        <v>1936</v>
      </c>
      <c r="E102" s="123">
        <v>6</v>
      </c>
    </row>
    <row r="103" s="86" customFormat="1" ht="17" customHeight="1" spans="1:5">
      <c r="A103" s="119" t="s">
        <v>1937</v>
      </c>
      <c r="B103" s="120"/>
      <c r="C103" s="121"/>
      <c r="D103" s="122" t="s">
        <v>1938</v>
      </c>
      <c r="E103" s="123">
        <v>1388</v>
      </c>
    </row>
    <row r="104" s="86" customFormat="1" ht="17" customHeight="1" spans="1:5">
      <c r="A104" s="119" t="s">
        <v>1939</v>
      </c>
      <c r="B104" s="120"/>
      <c r="C104" s="121"/>
      <c r="D104" s="122" t="s">
        <v>1789</v>
      </c>
      <c r="E104" s="123">
        <v>574</v>
      </c>
    </row>
    <row r="105" s="86" customFormat="1" ht="17" customHeight="1" spans="1:5">
      <c r="A105" s="119" t="s">
        <v>1940</v>
      </c>
      <c r="B105" s="120"/>
      <c r="C105" s="121"/>
      <c r="D105" s="122" t="s">
        <v>1791</v>
      </c>
      <c r="E105" s="123">
        <v>367</v>
      </c>
    </row>
    <row r="106" s="86" customFormat="1" ht="17" customHeight="1" spans="1:5">
      <c r="A106" s="119" t="s">
        <v>1941</v>
      </c>
      <c r="B106" s="120"/>
      <c r="C106" s="121"/>
      <c r="D106" s="122" t="s">
        <v>1942</v>
      </c>
      <c r="E106" s="123">
        <v>447</v>
      </c>
    </row>
    <row r="107" s="86" customFormat="1" ht="17" customHeight="1" spans="1:5">
      <c r="A107" s="119" t="s">
        <v>1943</v>
      </c>
      <c r="B107" s="120"/>
      <c r="C107" s="121"/>
      <c r="D107" s="122" t="s">
        <v>1944</v>
      </c>
      <c r="E107" s="123">
        <v>681</v>
      </c>
    </row>
    <row r="108" s="86" customFormat="1" ht="17" customHeight="1" spans="1:5">
      <c r="A108" s="119" t="s">
        <v>1945</v>
      </c>
      <c r="B108" s="120"/>
      <c r="C108" s="121"/>
      <c r="D108" s="122" t="s">
        <v>1789</v>
      </c>
      <c r="E108" s="123">
        <v>338</v>
      </c>
    </row>
    <row r="109" s="86" customFormat="1" ht="17" customHeight="1" spans="1:5">
      <c r="A109" s="119" t="s">
        <v>1946</v>
      </c>
      <c r="B109" s="120"/>
      <c r="C109" s="121"/>
      <c r="D109" s="122" t="s">
        <v>1791</v>
      </c>
      <c r="E109" s="123">
        <v>344</v>
      </c>
    </row>
    <row r="110" s="86" customFormat="1" ht="17" customHeight="1" spans="1:5">
      <c r="A110" s="119" t="s">
        <v>1947</v>
      </c>
      <c r="B110" s="120"/>
      <c r="C110" s="121"/>
      <c r="D110" s="122" t="s">
        <v>1948</v>
      </c>
      <c r="E110" s="123">
        <v>6317</v>
      </c>
    </row>
    <row r="111" s="86" customFormat="1" ht="17" customHeight="1" spans="1:5">
      <c r="A111" s="119" t="s">
        <v>1949</v>
      </c>
      <c r="B111" s="120"/>
      <c r="C111" s="121"/>
      <c r="D111" s="122" t="s">
        <v>1789</v>
      </c>
      <c r="E111" s="123">
        <v>3408</v>
      </c>
    </row>
    <row r="112" s="86" customFormat="1" ht="17" customHeight="1" spans="1:5">
      <c r="A112" s="119" t="s">
        <v>1950</v>
      </c>
      <c r="B112" s="120"/>
      <c r="C112" s="121"/>
      <c r="D112" s="122" t="s">
        <v>1791</v>
      </c>
      <c r="E112" s="123">
        <v>640</v>
      </c>
    </row>
    <row r="113" s="86" customFormat="1" ht="17" customHeight="1" spans="1:5">
      <c r="A113" s="119" t="s">
        <v>1951</v>
      </c>
      <c r="B113" s="120"/>
      <c r="C113" s="121"/>
      <c r="D113" s="122" t="s">
        <v>1952</v>
      </c>
      <c r="E113" s="123">
        <v>996</v>
      </c>
    </row>
    <row r="114" s="86" customFormat="1" ht="17" customHeight="1" spans="1:5">
      <c r="A114" s="119" t="s">
        <v>1953</v>
      </c>
      <c r="B114" s="120"/>
      <c r="C114" s="121"/>
      <c r="D114" s="122" t="s">
        <v>1954</v>
      </c>
      <c r="E114" s="123">
        <v>25</v>
      </c>
    </row>
    <row r="115" s="86" customFormat="1" ht="17" customHeight="1" spans="1:5">
      <c r="A115" s="119" t="s">
        <v>1955</v>
      </c>
      <c r="B115" s="120"/>
      <c r="C115" s="121"/>
      <c r="D115" s="122" t="s">
        <v>1956</v>
      </c>
      <c r="E115" s="123">
        <v>6</v>
      </c>
    </row>
    <row r="116" s="86" customFormat="1" ht="17" customHeight="1" spans="1:5">
      <c r="A116" s="119" t="s">
        <v>1957</v>
      </c>
      <c r="B116" s="120"/>
      <c r="C116" s="121"/>
      <c r="D116" s="122" t="s">
        <v>1958</v>
      </c>
      <c r="E116" s="123">
        <v>1202</v>
      </c>
    </row>
    <row r="117" s="86" customFormat="1" ht="17" customHeight="1" spans="1:5">
      <c r="A117" s="119" t="s">
        <v>1959</v>
      </c>
      <c r="B117" s="120"/>
      <c r="C117" s="121"/>
      <c r="D117" s="122" t="s">
        <v>1960</v>
      </c>
      <c r="E117" s="123">
        <v>39</v>
      </c>
    </row>
    <row r="118" s="86" customFormat="1" ht="17" customHeight="1" spans="1:5">
      <c r="A118" s="119" t="s">
        <v>1961</v>
      </c>
      <c r="B118" s="120"/>
      <c r="C118" s="121"/>
      <c r="D118" s="122" t="s">
        <v>1962</v>
      </c>
      <c r="E118" s="123">
        <v>80</v>
      </c>
    </row>
    <row r="119" s="86" customFormat="1" ht="17" customHeight="1" spans="1:5">
      <c r="A119" s="119" t="s">
        <v>1963</v>
      </c>
      <c r="B119" s="120"/>
      <c r="C119" s="121"/>
      <c r="D119" s="122" t="s">
        <v>1964</v>
      </c>
      <c r="E119" s="123">
        <v>80</v>
      </c>
    </row>
    <row r="120" s="86" customFormat="1" ht="17" customHeight="1" spans="1:5">
      <c r="A120" s="119" t="s">
        <v>1965</v>
      </c>
      <c r="B120" s="120"/>
      <c r="C120" s="121"/>
      <c r="D120" s="122" t="s">
        <v>847</v>
      </c>
      <c r="E120" s="123">
        <v>3127</v>
      </c>
    </row>
    <row r="121" s="86" customFormat="1" ht="17" customHeight="1" spans="1:5">
      <c r="A121" s="119" t="s">
        <v>1966</v>
      </c>
      <c r="B121" s="120"/>
      <c r="C121" s="121"/>
      <c r="D121" s="122" t="s">
        <v>1967</v>
      </c>
      <c r="E121" s="123">
        <v>3127</v>
      </c>
    </row>
    <row r="122" s="86" customFormat="1" ht="17" customHeight="1" spans="1:5">
      <c r="A122" s="119" t="s">
        <v>1968</v>
      </c>
      <c r="B122" s="120"/>
      <c r="C122" s="121"/>
      <c r="D122" s="122" t="s">
        <v>1969</v>
      </c>
      <c r="E122" s="123">
        <v>22</v>
      </c>
    </row>
    <row r="123" s="86" customFormat="1" ht="17" customHeight="1" spans="1:5">
      <c r="A123" s="119" t="s">
        <v>1970</v>
      </c>
      <c r="B123" s="120"/>
      <c r="C123" s="121"/>
      <c r="D123" s="122" t="s">
        <v>1971</v>
      </c>
      <c r="E123" s="123">
        <v>2893</v>
      </c>
    </row>
    <row r="124" s="86" customFormat="1" ht="17" customHeight="1" spans="1:5">
      <c r="A124" s="119" t="s">
        <v>1972</v>
      </c>
      <c r="B124" s="120"/>
      <c r="C124" s="121"/>
      <c r="D124" s="122" t="s">
        <v>1973</v>
      </c>
      <c r="E124" s="123">
        <v>212</v>
      </c>
    </row>
    <row r="125" s="86" customFormat="1" ht="17" customHeight="1" spans="1:5">
      <c r="A125" s="119" t="s">
        <v>1974</v>
      </c>
      <c r="B125" s="120"/>
      <c r="C125" s="121"/>
      <c r="D125" s="122" t="s">
        <v>866</v>
      </c>
      <c r="E125" s="123">
        <v>38518</v>
      </c>
    </row>
    <row r="126" s="86" customFormat="1" ht="17" customHeight="1" spans="1:5">
      <c r="A126" s="119" t="s">
        <v>1975</v>
      </c>
      <c r="B126" s="120"/>
      <c r="C126" s="121"/>
      <c r="D126" s="122" t="s">
        <v>1976</v>
      </c>
      <c r="E126" s="123">
        <v>49</v>
      </c>
    </row>
    <row r="127" s="86" customFormat="1" ht="17" customHeight="1" spans="1:5">
      <c r="A127" s="119" t="s">
        <v>1977</v>
      </c>
      <c r="B127" s="120"/>
      <c r="C127" s="121"/>
      <c r="D127" s="122" t="s">
        <v>1978</v>
      </c>
      <c r="E127" s="123">
        <v>49</v>
      </c>
    </row>
    <row r="128" s="86" customFormat="1" ht="17" customHeight="1" spans="1:5">
      <c r="A128" s="119" t="s">
        <v>1979</v>
      </c>
      <c r="B128" s="120"/>
      <c r="C128" s="121"/>
      <c r="D128" s="122" t="s">
        <v>1980</v>
      </c>
      <c r="E128" s="123">
        <v>35620</v>
      </c>
    </row>
    <row r="129" s="86" customFormat="1" ht="17" customHeight="1" spans="1:5">
      <c r="A129" s="119" t="s">
        <v>1981</v>
      </c>
      <c r="B129" s="120"/>
      <c r="C129" s="121"/>
      <c r="D129" s="122" t="s">
        <v>1789</v>
      </c>
      <c r="E129" s="123">
        <v>11958</v>
      </c>
    </row>
    <row r="130" s="86" customFormat="1" ht="17" customHeight="1" spans="1:5">
      <c r="A130" s="119" t="s">
        <v>1982</v>
      </c>
      <c r="B130" s="120"/>
      <c r="C130" s="121"/>
      <c r="D130" s="122" t="s">
        <v>1791</v>
      </c>
      <c r="E130" s="123">
        <v>819</v>
      </c>
    </row>
    <row r="131" s="86" customFormat="1" ht="17" customHeight="1" spans="1:5">
      <c r="A131" s="119" t="s">
        <v>1983</v>
      </c>
      <c r="B131" s="120"/>
      <c r="C131" s="121"/>
      <c r="D131" s="122" t="s">
        <v>1843</v>
      </c>
      <c r="E131" s="123">
        <v>4643</v>
      </c>
    </row>
    <row r="132" s="86" customFormat="1" ht="17" customHeight="1" spans="1:5">
      <c r="A132" s="119" t="s">
        <v>1984</v>
      </c>
      <c r="B132" s="120"/>
      <c r="C132" s="121"/>
      <c r="D132" s="122" t="s">
        <v>1985</v>
      </c>
      <c r="E132" s="123">
        <v>18083</v>
      </c>
    </row>
    <row r="133" s="86" customFormat="1" ht="17" customHeight="1" spans="1:5">
      <c r="A133" s="119" t="s">
        <v>1986</v>
      </c>
      <c r="B133" s="120"/>
      <c r="C133" s="121"/>
      <c r="D133" s="122" t="s">
        <v>1987</v>
      </c>
      <c r="E133" s="123">
        <v>118</v>
      </c>
    </row>
    <row r="134" s="86" customFormat="1" ht="17" customHeight="1" spans="1:5">
      <c r="A134" s="119" t="s">
        <v>1988</v>
      </c>
      <c r="B134" s="120"/>
      <c r="C134" s="121"/>
      <c r="D134" s="122" t="s">
        <v>1989</v>
      </c>
      <c r="E134" s="123">
        <v>1501</v>
      </c>
    </row>
    <row r="135" s="86" customFormat="1" ht="17" customHeight="1" spans="1:5">
      <c r="A135" s="119" t="s">
        <v>1990</v>
      </c>
      <c r="B135" s="120"/>
      <c r="C135" s="121"/>
      <c r="D135" s="122" t="s">
        <v>1789</v>
      </c>
      <c r="E135" s="123">
        <v>715</v>
      </c>
    </row>
    <row r="136" s="86" customFormat="1" ht="17" customHeight="1" spans="1:5">
      <c r="A136" s="119" t="s">
        <v>1991</v>
      </c>
      <c r="B136" s="120"/>
      <c r="C136" s="121"/>
      <c r="D136" s="122" t="s">
        <v>1791</v>
      </c>
      <c r="E136" s="123">
        <v>56</v>
      </c>
    </row>
    <row r="137" s="86" customFormat="1" ht="17" customHeight="1" spans="1:5">
      <c r="A137" s="119" t="s">
        <v>1992</v>
      </c>
      <c r="B137" s="120"/>
      <c r="C137" s="121"/>
      <c r="D137" s="122" t="s">
        <v>1993</v>
      </c>
      <c r="E137" s="123">
        <v>235</v>
      </c>
    </row>
    <row r="138" s="86" customFormat="1" ht="17" customHeight="1" spans="1:5">
      <c r="A138" s="119" t="s">
        <v>1994</v>
      </c>
      <c r="B138" s="120"/>
      <c r="C138" s="121"/>
      <c r="D138" s="122" t="s">
        <v>1995</v>
      </c>
      <c r="E138" s="123">
        <v>75</v>
      </c>
    </row>
    <row r="139" s="86" customFormat="1" ht="17" customHeight="1" spans="1:5">
      <c r="A139" s="119" t="s">
        <v>1996</v>
      </c>
      <c r="B139" s="120"/>
      <c r="C139" s="121"/>
      <c r="D139" s="122" t="s">
        <v>1997</v>
      </c>
      <c r="E139" s="123">
        <v>238</v>
      </c>
    </row>
    <row r="140" s="86" customFormat="1" ht="17" customHeight="1" spans="1:5">
      <c r="A140" s="119" t="s">
        <v>1998</v>
      </c>
      <c r="B140" s="120"/>
      <c r="C140" s="121"/>
      <c r="D140" s="122" t="s">
        <v>1999</v>
      </c>
      <c r="E140" s="123">
        <v>96</v>
      </c>
    </row>
    <row r="141" s="86" customFormat="1" ht="17" customHeight="1" spans="1:5">
      <c r="A141" s="119" t="s">
        <v>2000</v>
      </c>
      <c r="B141" s="120"/>
      <c r="C141" s="121"/>
      <c r="D141" s="122" t="s">
        <v>2001</v>
      </c>
      <c r="E141" s="123">
        <v>85</v>
      </c>
    </row>
    <row r="142" s="86" customFormat="1" ht="17" customHeight="1" spans="1:5">
      <c r="A142" s="119" t="s">
        <v>2002</v>
      </c>
      <c r="B142" s="120"/>
      <c r="C142" s="121"/>
      <c r="D142" s="122" t="s">
        <v>2003</v>
      </c>
      <c r="E142" s="123">
        <v>1349</v>
      </c>
    </row>
    <row r="143" s="86" customFormat="1" ht="17" customHeight="1" spans="1:5">
      <c r="A143" s="119" t="s">
        <v>2004</v>
      </c>
      <c r="B143" s="120"/>
      <c r="C143" s="121"/>
      <c r="D143" s="122" t="s">
        <v>2005</v>
      </c>
      <c r="E143" s="123">
        <v>13</v>
      </c>
    </row>
    <row r="144" s="86" customFormat="1" ht="17" customHeight="1" spans="1:5">
      <c r="A144" s="119" t="s">
        <v>2006</v>
      </c>
      <c r="B144" s="120"/>
      <c r="C144" s="121"/>
      <c r="D144" s="122" t="s">
        <v>2007</v>
      </c>
      <c r="E144" s="123">
        <v>1336</v>
      </c>
    </row>
    <row r="145" s="86" customFormat="1" ht="17" customHeight="1" spans="1:5">
      <c r="A145" s="119" t="s">
        <v>2008</v>
      </c>
      <c r="B145" s="120"/>
      <c r="C145" s="121"/>
      <c r="D145" s="122" t="s">
        <v>917</v>
      </c>
      <c r="E145" s="123">
        <v>212943</v>
      </c>
    </row>
    <row r="146" s="86" customFormat="1" ht="17" customHeight="1" spans="1:5">
      <c r="A146" s="119" t="s">
        <v>2009</v>
      </c>
      <c r="B146" s="120"/>
      <c r="C146" s="121"/>
      <c r="D146" s="122" t="s">
        <v>2010</v>
      </c>
      <c r="E146" s="123">
        <v>1844</v>
      </c>
    </row>
    <row r="147" s="86" customFormat="1" ht="17" customHeight="1" spans="1:5">
      <c r="A147" s="119" t="s">
        <v>2011</v>
      </c>
      <c r="B147" s="120"/>
      <c r="C147" s="121"/>
      <c r="D147" s="122" t="s">
        <v>1789</v>
      </c>
      <c r="E147" s="123">
        <v>1182</v>
      </c>
    </row>
    <row r="148" s="86" customFormat="1" ht="17" customHeight="1" spans="1:5">
      <c r="A148" s="119" t="s">
        <v>2012</v>
      </c>
      <c r="B148" s="120"/>
      <c r="C148" s="121"/>
      <c r="D148" s="122" t="s">
        <v>1791</v>
      </c>
      <c r="E148" s="123">
        <v>104</v>
      </c>
    </row>
    <row r="149" s="86" customFormat="1" ht="17" customHeight="1" spans="1:5">
      <c r="A149" s="119" t="s">
        <v>2013</v>
      </c>
      <c r="B149" s="120"/>
      <c r="C149" s="121"/>
      <c r="D149" s="122" t="s">
        <v>2014</v>
      </c>
      <c r="E149" s="123">
        <v>558</v>
      </c>
    </row>
    <row r="150" s="86" customFormat="1" ht="17" customHeight="1" spans="1:5">
      <c r="A150" s="119" t="s">
        <v>2015</v>
      </c>
      <c r="B150" s="120"/>
      <c r="C150" s="121"/>
      <c r="D150" s="122" t="s">
        <v>2016</v>
      </c>
      <c r="E150" s="123">
        <v>195286</v>
      </c>
    </row>
    <row r="151" s="86" customFormat="1" ht="17" customHeight="1" spans="1:5">
      <c r="A151" s="119" t="s">
        <v>2017</v>
      </c>
      <c r="B151" s="120"/>
      <c r="C151" s="121"/>
      <c r="D151" s="122" t="s">
        <v>2018</v>
      </c>
      <c r="E151" s="123">
        <v>7600</v>
      </c>
    </row>
    <row r="152" s="86" customFormat="1" ht="17" customHeight="1" spans="1:5">
      <c r="A152" s="119" t="s">
        <v>2019</v>
      </c>
      <c r="B152" s="120"/>
      <c r="C152" s="121"/>
      <c r="D152" s="122" t="s">
        <v>2020</v>
      </c>
      <c r="E152" s="123">
        <v>40981</v>
      </c>
    </row>
    <row r="153" s="86" customFormat="1" ht="17" customHeight="1" spans="1:5">
      <c r="A153" s="119" t="s">
        <v>2021</v>
      </c>
      <c r="B153" s="120"/>
      <c r="C153" s="121"/>
      <c r="D153" s="122" t="s">
        <v>2022</v>
      </c>
      <c r="E153" s="123">
        <v>9298</v>
      </c>
    </row>
    <row r="154" s="86" customFormat="1" ht="17" customHeight="1" spans="1:5">
      <c r="A154" s="119" t="s">
        <v>2023</v>
      </c>
      <c r="B154" s="120"/>
      <c r="C154" s="121"/>
      <c r="D154" s="122" t="s">
        <v>2024</v>
      </c>
      <c r="E154" s="123">
        <v>19046</v>
      </c>
    </row>
    <row r="155" s="86" customFormat="1" ht="17" customHeight="1" spans="1:5">
      <c r="A155" s="119" t="s">
        <v>2025</v>
      </c>
      <c r="B155" s="120"/>
      <c r="C155" s="121"/>
      <c r="D155" s="122" t="s">
        <v>2026</v>
      </c>
      <c r="E155" s="123">
        <v>118360</v>
      </c>
    </row>
    <row r="156" s="86" customFormat="1" ht="17" customHeight="1" spans="1:5">
      <c r="A156" s="119" t="s">
        <v>2027</v>
      </c>
      <c r="B156" s="120"/>
      <c r="C156" s="121"/>
      <c r="D156" s="122" t="s">
        <v>2028</v>
      </c>
      <c r="E156" s="123">
        <v>6258</v>
      </c>
    </row>
    <row r="157" s="86" customFormat="1" ht="17" customHeight="1" spans="1:5">
      <c r="A157" s="119" t="s">
        <v>2029</v>
      </c>
      <c r="B157" s="120"/>
      <c r="C157" s="121"/>
      <c r="D157" s="122" t="s">
        <v>2030</v>
      </c>
      <c r="E157" s="123">
        <v>6258</v>
      </c>
    </row>
    <row r="158" s="86" customFormat="1" ht="17" customHeight="1" spans="1:5">
      <c r="A158" s="119" t="s">
        <v>2031</v>
      </c>
      <c r="B158" s="120"/>
      <c r="C158" s="121"/>
      <c r="D158" s="122" t="s">
        <v>2032</v>
      </c>
      <c r="E158" s="123">
        <v>138</v>
      </c>
    </row>
    <row r="159" s="86" customFormat="1" ht="17" customHeight="1" spans="1:5">
      <c r="A159" s="119" t="s">
        <v>2033</v>
      </c>
      <c r="B159" s="120"/>
      <c r="C159" s="121"/>
      <c r="D159" s="122" t="s">
        <v>2034</v>
      </c>
      <c r="E159" s="123">
        <v>138</v>
      </c>
    </row>
    <row r="160" s="86" customFormat="1" ht="17" customHeight="1" spans="1:5">
      <c r="A160" s="119" t="s">
        <v>2035</v>
      </c>
      <c r="B160" s="120"/>
      <c r="C160" s="121"/>
      <c r="D160" s="122" t="s">
        <v>2036</v>
      </c>
      <c r="E160" s="123">
        <v>5948</v>
      </c>
    </row>
    <row r="161" s="86" customFormat="1" ht="17" customHeight="1" spans="1:5">
      <c r="A161" s="119" t="s">
        <v>2037</v>
      </c>
      <c r="B161" s="120"/>
      <c r="C161" s="121"/>
      <c r="D161" s="122" t="s">
        <v>2038</v>
      </c>
      <c r="E161" s="123">
        <v>1541</v>
      </c>
    </row>
    <row r="162" s="86" customFormat="1" ht="17" customHeight="1" spans="1:5">
      <c r="A162" s="119" t="s">
        <v>2039</v>
      </c>
      <c r="B162" s="120"/>
      <c r="C162" s="121"/>
      <c r="D162" s="122" t="s">
        <v>2040</v>
      </c>
      <c r="E162" s="123">
        <v>4407</v>
      </c>
    </row>
    <row r="163" s="86" customFormat="1" ht="17" customHeight="1" spans="1:5">
      <c r="A163" s="119" t="s">
        <v>2041</v>
      </c>
      <c r="B163" s="120"/>
      <c r="C163" s="121"/>
      <c r="D163" s="122" t="s">
        <v>2042</v>
      </c>
      <c r="E163" s="123">
        <v>2677</v>
      </c>
    </row>
    <row r="164" s="86" customFormat="1" ht="17" customHeight="1" spans="1:5">
      <c r="A164" s="119" t="s">
        <v>2043</v>
      </c>
      <c r="B164" s="120"/>
      <c r="C164" s="121"/>
      <c r="D164" s="122" t="s">
        <v>2044</v>
      </c>
      <c r="E164" s="123">
        <v>2677</v>
      </c>
    </row>
    <row r="165" s="86" customFormat="1" ht="17" customHeight="1" spans="1:5">
      <c r="A165" s="119" t="s">
        <v>2045</v>
      </c>
      <c r="B165" s="120"/>
      <c r="C165" s="121"/>
      <c r="D165" s="122" t="s">
        <v>2046</v>
      </c>
      <c r="E165" s="123">
        <v>793</v>
      </c>
    </row>
    <row r="166" s="86" customFormat="1" ht="17" customHeight="1" spans="1:5">
      <c r="A166" s="119" t="s">
        <v>2047</v>
      </c>
      <c r="B166" s="120"/>
      <c r="C166" s="121"/>
      <c r="D166" s="122" t="s">
        <v>2048</v>
      </c>
      <c r="E166" s="123">
        <v>793</v>
      </c>
    </row>
    <row r="167" s="86" customFormat="1" ht="17" customHeight="1" spans="1:5">
      <c r="A167" s="119" t="s">
        <v>2049</v>
      </c>
      <c r="B167" s="120"/>
      <c r="C167" s="121"/>
      <c r="D167" s="122" t="s">
        <v>966</v>
      </c>
      <c r="E167" s="123">
        <v>33727</v>
      </c>
    </row>
    <row r="168" s="86" customFormat="1" ht="17" customHeight="1" spans="1:5">
      <c r="A168" s="119" t="s">
        <v>2050</v>
      </c>
      <c r="B168" s="120"/>
      <c r="C168" s="121"/>
      <c r="D168" s="122" t="s">
        <v>2051</v>
      </c>
      <c r="E168" s="123">
        <v>1547</v>
      </c>
    </row>
    <row r="169" s="86" customFormat="1" ht="17" customHeight="1" spans="1:5">
      <c r="A169" s="119" t="s">
        <v>2052</v>
      </c>
      <c r="B169" s="120"/>
      <c r="C169" s="121"/>
      <c r="D169" s="122" t="s">
        <v>1789</v>
      </c>
      <c r="E169" s="123">
        <v>548</v>
      </c>
    </row>
    <row r="170" s="86" customFormat="1" ht="17" customHeight="1" spans="1:5">
      <c r="A170" s="119" t="s">
        <v>2053</v>
      </c>
      <c r="B170" s="120"/>
      <c r="C170" s="121"/>
      <c r="D170" s="122" t="s">
        <v>1791</v>
      </c>
      <c r="E170" s="123">
        <v>78</v>
      </c>
    </row>
    <row r="171" s="86" customFormat="1" ht="17" customHeight="1" spans="1:5">
      <c r="A171" s="119" t="s">
        <v>2054</v>
      </c>
      <c r="B171" s="120"/>
      <c r="C171" s="121"/>
      <c r="D171" s="122" t="s">
        <v>2055</v>
      </c>
      <c r="E171" s="123">
        <v>921</v>
      </c>
    </row>
    <row r="172" s="86" customFormat="1" ht="17" customHeight="1" spans="1:5">
      <c r="A172" s="119" t="s">
        <v>2056</v>
      </c>
      <c r="B172" s="120"/>
      <c r="C172" s="121"/>
      <c r="D172" s="122" t="s">
        <v>2057</v>
      </c>
      <c r="E172" s="123">
        <v>45</v>
      </c>
    </row>
    <row r="173" s="86" customFormat="1" ht="17" customHeight="1" spans="1:5">
      <c r="A173" s="119" t="s">
        <v>2058</v>
      </c>
      <c r="B173" s="120"/>
      <c r="C173" s="121"/>
      <c r="D173" s="122" t="s">
        <v>2059</v>
      </c>
      <c r="E173" s="123">
        <v>45</v>
      </c>
    </row>
    <row r="174" s="86" customFormat="1" ht="17" customHeight="1" spans="1:5">
      <c r="A174" s="119" t="s">
        <v>2060</v>
      </c>
      <c r="B174" s="120"/>
      <c r="C174" s="121"/>
      <c r="D174" s="122" t="s">
        <v>2061</v>
      </c>
      <c r="E174" s="123">
        <v>23</v>
      </c>
    </row>
    <row r="175" s="86" customFormat="1" ht="17" customHeight="1" spans="1:5">
      <c r="A175" s="119" t="s">
        <v>2062</v>
      </c>
      <c r="B175" s="120"/>
      <c r="C175" s="121"/>
      <c r="D175" s="122" t="s">
        <v>2063</v>
      </c>
      <c r="E175" s="123">
        <v>23</v>
      </c>
    </row>
    <row r="176" s="86" customFormat="1" ht="17" customHeight="1" spans="1:5">
      <c r="A176" s="119" t="s">
        <v>2064</v>
      </c>
      <c r="B176" s="120"/>
      <c r="C176" s="121"/>
      <c r="D176" s="122" t="s">
        <v>2065</v>
      </c>
      <c r="E176" s="123">
        <v>29088</v>
      </c>
    </row>
    <row r="177" s="86" customFormat="1" ht="17" customHeight="1" spans="1:5">
      <c r="A177" s="119" t="s">
        <v>2066</v>
      </c>
      <c r="B177" s="120"/>
      <c r="C177" s="121"/>
      <c r="D177" s="122" t="s">
        <v>2067</v>
      </c>
      <c r="E177" s="123">
        <v>2030</v>
      </c>
    </row>
    <row r="178" s="86" customFormat="1" ht="17" customHeight="1" spans="1:5">
      <c r="A178" s="119" t="s">
        <v>2068</v>
      </c>
      <c r="B178" s="120"/>
      <c r="C178" s="121"/>
      <c r="D178" s="122" t="s">
        <v>2069</v>
      </c>
      <c r="E178" s="123">
        <v>27058</v>
      </c>
    </row>
    <row r="179" s="86" customFormat="1" ht="17" customHeight="1" spans="1:5">
      <c r="A179" s="119" t="s">
        <v>2070</v>
      </c>
      <c r="B179" s="120"/>
      <c r="C179" s="121"/>
      <c r="D179" s="122" t="s">
        <v>2071</v>
      </c>
      <c r="E179" s="123">
        <v>115</v>
      </c>
    </row>
    <row r="180" s="86" customFormat="1" ht="17" customHeight="1" spans="1:5">
      <c r="A180" s="119" t="s">
        <v>2072</v>
      </c>
      <c r="B180" s="120"/>
      <c r="C180" s="121"/>
      <c r="D180" s="122" t="s">
        <v>2073</v>
      </c>
      <c r="E180" s="123">
        <v>5</v>
      </c>
    </row>
    <row r="181" s="86" customFormat="1" ht="17" customHeight="1" spans="1:5">
      <c r="A181" s="119" t="s">
        <v>2074</v>
      </c>
      <c r="B181" s="120"/>
      <c r="C181" s="121"/>
      <c r="D181" s="122" t="s">
        <v>2075</v>
      </c>
      <c r="E181" s="123">
        <v>110</v>
      </c>
    </row>
    <row r="182" s="86" customFormat="1" ht="17" customHeight="1" spans="1:5">
      <c r="A182" s="119" t="s">
        <v>2076</v>
      </c>
      <c r="B182" s="120"/>
      <c r="C182" s="121"/>
      <c r="D182" s="122" t="s">
        <v>2077</v>
      </c>
      <c r="E182" s="123">
        <v>11</v>
      </c>
    </row>
    <row r="183" s="86" customFormat="1" ht="17" customHeight="1" spans="1:5">
      <c r="A183" s="119" t="s">
        <v>2078</v>
      </c>
      <c r="B183" s="120"/>
      <c r="C183" s="121"/>
      <c r="D183" s="122" t="s">
        <v>2079</v>
      </c>
      <c r="E183" s="123">
        <v>11</v>
      </c>
    </row>
    <row r="184" s="86" customFormat="1" ht="17" customHeight="1" spans="1:5">
      <c r="A184" s="119" t="s">
        <v>2080</v>
      </c>
      <c r="B184" s="120"/>
      <c r="C184" s="121"/>
      <c r="D184" s="122" t="s">
        <v>2081</v>
      </c>
      <c r="E184" s="123">
        <v>180</v>
      </c>
    </row>
    <row r="185" s="86" customFormat="1" ht="17" customHeight="1" spans="1:5">
      <c r="A185" s="119" t="s">
        <v>2082</v>
      </c>
      <c r="B185" s="120"/>
      <c r="C185" s="121"/>
      <c r="D185" s="122" t="s">
        <v>2083</v>
      </c>
      <c r="E185" s="123">
        <v>22</v>
      </c>
    </row>
    <row r="186" s="86" customFormat="1" ht="17" customHeight="1" spans="1:5">
      <c r="A186" s="119" t="s">
        <v>2084</v>
      </c>
      <c r="B186" s="120"/>
      <c r="C186" s="121"/>
      <c r="D186" s="122" t="s">
        <v>2085</v>
      </c>
      <c r="E186" s="123">
        <v>36</v>
      </c>
    </row>
    <row r="187" s="86" customFormat="1" ht="17" customHeight="1" spans="1:5">
      <c r="A187" s="119" t="s">
        <v>2086</v>
      </c>
      <c r="B187" s="120"/>
      <c r="C187" s="121"/>
      <c r="D187" s="122" t="s">
        <v>2087</v>
      </c>
      <c r="E187" s="123">
        <v>122</v>
      </c>
    </row>
    <row r="188" s="86" customFormat="1" ht="17" customHeight="1" spans="1:5">
      <c r="A188" s="119" t="s">
        <v>2088</v>
      </c>
      <c r="B188" s="120"/>
      <c r="C188" s="121"/>
      <c r="D188" s="122" t="s">
        <v>2089</v>
      </c>
      <c r="E188" s="123">
        <v>2719</v>
      </c>
    </row>
    <row r="189" s="86" customFormat="1" ht="17" customHeight="1" spans="1:5">
      <c r="A189" s="119" t="s">
        <v>2090</v>
      </c>
      <c r="B189" s="120"/>
      <c r="C189" s="121"/>
      <c r="D189" s="122" t="s">
        <v>2091</v>
      </c>
      <c r="E189" s="123">
        <v>10</v>
      </c>
    </row>
    <row r="190" s="86" customFormat="1" ht="17" customHeight="1" spans="1:5">
      <c r="A190" s="119" t="s">
        <v>2092</v>
      </c>
      <c r="B190" s="120"/>
      <c r="C190" s="121"/>
      <c r="D190" s="122" t="s">
        <v>2093</v>
      </c>
      <c r="E190" s="123">
        <v>2709</v>
      </c>
    </row>
    <row r="191" s="86" customFormat="1" ht="17" customHeight="1" spans="1:5">
      <c r="A191" s="119" t="s">
        <v>2094</v>
      </c>
      <c r="B191" s="120"/>
      <c r="C191" s="121"/>
      <c r="D191" s="122" t="s">
        <v>1015</v>
      </c>
      <c r="E191" s="123">
        <v>15401</v>
      </c>
    </row>
    <row r="192" s="86" customFormat="1" ht="17" customHeight="1" spans="1:5">
      <c r="A192" s="119" t="s">
        <v>2095</v>
      </c>
      <c r="B192" s="120"/>
      <c r="C192" s="121"/>
      <c r="D192" s="122" t="s">
        <v>2096</v>
      </c>
      <c r="E192" s="123">
        <v>4645</v>
      </c>
    </row>
    <row r="193" s="86" customFormat="1" ht="17" customHeight="1" spans="1:5">
      <c r="A193" s="119" t="s">
        <v>2097</v>
      </c>
      <c r="B193" s="120"/>
      <c r="C193" s="121"/>
      <c r="D193" s="122" t="s">
        <v>1789</v>
      </c>
      <c r="E193" s="123">
        <v>1754</v>
      </c>
    </row>
    <row r="194" s="86" customFormat="1" ht="17" customHeight="1" spans="1:5">
      <c r="A194" s="119" t="s">
        <v>2098</v>
      </c>
      <c r="B194" s="120"/>
      <c r="C194" s="121"/>
      <c r="D194" s="122" t="s">
        <v>1791</v>
      </c>
      <c r="E194" s="123">
        <v>572</v>
      </c>
    </row>
    <row r="195" s="86" customFormat="1" ht="17" customHeight="1" spans="1:5">
      <c r="A195" s="119" t="s">
        <v>2099</v>
      </c>
      <c r="B195" s="120"/>
      <c r="C195" s="121"/>
      <c r="D195" s="122" t="s">
        <v>2100</v>
      </c>
      <c r="E195" s="123">
        <v>147</v>
      </c>
    </row>
    <row r="196" s="86" customFormat="1" ht="17" customHeight="1" spans="1:5">
      <c r="A196" s="119" t="s">
        <v>2101</v>
      </c>
      <c r="B196" s="120"/>
      <c r="C196" s="121"/>
      <c r="D196" s="122" t="s">
        <v>2102</v>
      </c>
      <c r="E196" s="123">
        <v>100</v>
      </c>
    </row>
    <row r="197" s="86" customFormat="1" ht="17" customHeight="1" spans="1:5">
      <c r="A197" s="119" t="s">
        <v>2103</v>
      </c>
      <c r="B197" s="120"/>
      <c r="C197" s="121"/>
      <c r="D197" s="122" t="s">
        <v>2104</v>
      </c>
      <c r="E197" s="123">
        <v>238</v>
      </c>
    </row>
    <row r="198" s="86" customFormat="1" ht="17" customHeight="1" spans="1:5">
      <c r="A198" s="119" t="s">
        <v>2105</v>
      </c>
      <c r="B198" s="120"/>
      <c r="C198" s="121"/>
      <c r="D198" s="122" t="s">
        <v>2106</v>
      </c>
      <c r="E198" s="123">
        <v>0</v>
      </c>
    </row>
    <row r="199" s="86" customFormat="1" ht="17" customHeight="1" spans="1:5">
      <c r="A199" s="119" t="s">
        <v>2107</v>
      </c>
      <c r="B199" s="120"/>
      <c r="C199" s="121"/>
      <c r="D199" s="122" t="s">
        <v>2108</v>
      </c>
      <c r="E199" s="123">
        <v>198</v>
      </c>
    </row>
    <row r="200" s="86" customFormat="1" ht="17" customHeight="1" spans="1:5">
      <c r="A200" s="119" t="s">
        <v>2109</v>
      </c>
      <c r="B200" s="120"/>
      <c r="C200" s="121"/>
      <c r="D200" s="122" t="s">
        <v>2110</v>
      </c>
      <c r="E200" s="123">
        <v>14</v>
      </c>
    </row>
    <row r="201" s="86" customFormat="1" ht="17" customHeight="1" spans="1:5">
      <c r="A201" s="119" t="s">
        <v>2111</v>
      </c>
      <c r="B201" s="120"/>
      <c r="C201" s="121"/>
      <c r="D201" s="122" t="s">
        <v>2112</v>
      </c>
      <c r="E201" s="123">
        <v>66</v>
      </c>
    </row>
    <row r="202" s="86" customFormat="1" ht="17" customHeight="1" spans="1:5">
      <c r="A202" s="119" t="s">
        <v>2113</v>
      </c>
      <c r="B202" s="120"/>
      <c r="C202" s="121"/>
      <c r="D202" s="122" t="s">
        <v>2114</v>
      </c>
      <c r="E202" s="123">
        <v>32</v>
      </c>
    </row>
    <row r="203" s="86" customFormat="1" ht="17" customHeight="1" spans="1:5">
      <c r="A203" s="119" t="s">
        <v>2115</v>
      </c>
      <c r="B203" s="120"/>
      <c r="C203" s="121"/>
      <c r="D203" s="122" t="s">
        <v>2116</v>
      </c>
      <c r="E203" s="123">
        <v>1524</v>
      </c>
    </row>
    <row r="204" s="86" customFormat="1" ht="17" customHeight="1" spans="1:5">
      <c r="A204" s="119" t="s">
        <v>2117</v>
      </c>
      <c r="B204" s="120"/>
      <c r="C204" s="121"/>
      <c r="D204" s="122" t="s">
        <v>2118</v>
      </c>
      <c r="E204" s="123">
        <v>5470</v>
      </c>
    </row>
    <row r="205" s="86" customFormat="1" ht="17" customHeight="1" spans="1:5">
      <c r="A205" s="119" t="s">
        <v>2119</v>
      </c>
      <c r="B205" s="120"/>
      <c r="C205" s="121"/>
      <c r="D205" s="122" t="s">
        <v>2120</v>
      </c>
      <c r="E205" s="123">
        <v>651</v>
      </c>
    </row>
    <row r="206" s="86" customFormat="1" ht="17" customHeight="1" spans="1:5">
      <c r="A206" s="119" t="s">
        <v>2121</v>
      </c>
      <c r="B206" s="120"/>
      <c r="C206" s="121"/>
      <c r="D206" s="122" t="s">
        <v>2122</v>
      </c>
      <c r="E206" s="123">
        <v>2521</v>
      </c>
    </row>
    <row r="207" s="86" customFormat="1" ht="17" customHeight="1" spans="1:5">
      <c r="A207" s="119" t="s">
        <v>2123</v>
      </c>
      <c r="B207" s="120"/>
      <c r="C207" s="121"/>
      <c r="D207" s="122" t="s">
        <v>2124</v>
      </c>
      <c r="E207" s="123">
        <v>2293</v>
      </c>
    </row>
    <row r="208" s="86" customFormat="1" ht="17" customHeight="1" spans="1:5">
      <c r="A208" s="119" t="s">
        <v>2125</v>
      </c>
      <c r="B208" s="120"/>
      <c r="C208" s="121"/>
      <c r="D208" s="122" t="s">
        <v>2126</v>
      </c>
      <c r="E208" s="123">
        <v>5</v>
      </c>
    </row>
    <row r="209" s="86" customFormat="1" ht="17" customHeight="1" spans="1:5">
      <c r="A209" s="119" t="s">
        <v>2127</v>
      </c>
      <c r="B209" s="120"/>
      <c r="C209" s="121"/>
      <c r="D209" s="122" t="s">
        <v>2128</v>
      </c>
      <c r="E209" s="123">
        <v>1391</v>
      </c>
    </row>
    <row r="210" s="86" customFormat="1" ht="17" customHeight="1" spans="1:5">
      <c r="A210" s="119" t="s">
        <v>2129</v>
      </c>
      <c r="B210" s="120"/>
      <c r="C210" s="121"/>
      <c r="D210" s="122" t="s">
        <v>2130</v>
      </c>
      <c r="E210" s="123">
        <v>159</v>
      </c>
    </row>
    <row r="211" s="86" customFormat="1" ht="17" customHeight="1" spans="1:5">
      <c r="A211" s="119" t="s">
        <v>2131</v>
      </c>
      <c r="B211" s="120"/>
      <c r="C211" s="121"/>
      <c r="D211" s="122" t="s">
        <v>2132</v>
      </c>
      <c r="E211" s="123">
        <v>330</v>
      </c>
    </row>
    <row r="212" s="86" customFormat="1" ht="17" customHeight="1" spans="1:5">
      <c r="A212" s="119" t="s">
        <v>2133</v>
      </c>
      <c r="B212" s="120"/>
      <c r="C212" s="121"/>
      <c r="D212" s="122" t="s">
        <v>2134</v>
      </c>
      <c r="E212" s="123">
        <v>150</v>
      </c>
    </row>
    <row r="213" s="86" customFormat="1" ht="17" customHeight="1" spans="1:5">
      <c r="A213" s="119" t="s">
        <v>2135</v>
      </c>
      <c r="B213" s="120"/>
      <c r="C213" s="121"/>
      <c r="D213" s="122" t="s">
        <v>2136</v>
      </c>
      <c r="E213" s="123">
        <v>752</v>
      </c>
    </row>
    <row r="214" s="86" customFormat="1" ht="17" customHeight="1" spans="1:5">
      <c r="A214" s="119" t="s">
        <v>2137</v>
      </c>
      <c r="B214" s="120"/>
      <c r="C214" s="121"/>
      <c r="D214" s="122" t="s">
        <v>2138</v>
      </c>
      <c r="E214" s="123">
        <v>487</v>
      </c>
    </row>
    <row r="215" s="86" customFormat="1" ht="17" customHeight="1" spans="1:5">
      <c r="A215" s="119" t="s">
        <v>2139</v>
      </c>
      <c r="B215" s="120"/>
      <c r="C215" s="121"/>
      <c r="D215" s="122" t="s">
        <v>2140</v>
      </c>
      <c r="E215" s="123">
        <v>487</v>
      </c>
    </row>
    <row r="216" s="86" customFormat="1" ht="17" customHeight="1" spans="1:5">
      <c r="A216" s="119" t="s">
        <v>2141</v>
      </c>
      <c r="B216" s="120"/>
      <c r="C216" s="121"/>
      <c r="D216" s="122" t="s">
        <v>2142</v>
      </c>
      <c r="E216" s="123">
        <v>2133</v>
      </c>
    </row>
    <row r="217" s="86" customFormat="1" ht="17" customHeight="1" spans="1:5">
      <c r="A217" s="119" t="s">
        <v>2143</v>
      </c>
      <c r="B217" s="120"/>
      <c r="C217" s="121"/>
      <c r="D217" s="122" t="s">
        <v>2144</v>
      </c>
      <c r="E217" s="123">
        <v>1718</v>
      </c>
    </row>
    <row r="218" s="86" customFormat="1" ht="17" customHeight="1" spans="1:5">
      <c r="A218" s="119" t="s">
        <v>2145</v>
      </c>
      <c r="B218" s="120"/>
      <c r="C218" s="121"/>
      <c r="D218" s="122" t="s">
        <v>2146</v>
      </c>
      <c r="E218" s="123">
        <v>415</v>
      </c>
    </row>
    <row r="219" s="86" customFormat="1" ht="17" customHeight="1" spans="1:5">
      <c r="A219" s="119" t="s">
        <v>2147</v>
      </c>
      <c r="B219" s="120"/>
      <c r="C219" s="121"/>
      <c r="D219" s="122" t="s">
        <v>2148</v>
      </c>
      <c r="E219" s="123">
        <v>1275</v>
      </c>
    </row>
    <row r="220" s="86" customFormat="1" ht="17" customHeight="1" spans="1:5">
      <c r="A220" s="119" t="s">
        <v>2149</v>
      </c>
      <c r="B220" s="120"/>
      <c r="C220" s="121"/>
      <c r="D220" s="122" t="s">
        <v>2150</v>
      </c>
      <c r="E220" s="123">
        <v>8</v>
      </c>
    </row>
    <row r="221" s="86" customFormat="1" ht="17" customHeight="1" spans="1:5">
      <c r="A221" s="119" t="s">
        <v>2151</v>
      </c>
      <c r="B221" s="120"/>
      <c r="C221" s="121"/>
      <c r="D221" s="122" t="s">
        <v>2152</v>
      </c>
      <c r="E221" s="123">
        <v>765</v>
      </c>
    </row>
    <row r="222" s="86" customFormat="1" ht="17" customHeight="1" spans="1:5">
      <c r="A222" s="119" t="s">
        <v>2153</v>
      </c>
      <c r="B222" s="120"/>
      <c r="C222" s="121"/>
      <c r="D222" s="122" t="s">
        <v>2154</v>
      </c>
      <c r="E222" s="123">
        <v>503</v>
      </c>
    </row>
    <row r="223" s="86" customFormat="1" ht="17" customHeight="1" spans="1:5">
      <c r="A223" s="119" t="s">
        <v>2155</v>
      </c>
      <c r="B223" s="120"/>
      <c r="C223" s="121"/>
      <c r="D223" s="122" t="s">
        <v>1057</v>
      </c>
      <c r="E223" s="123">
        <v>135472</v>
      </c>
    </row>
    <row r="224" s="86" customFormat="1" ht="17" customHeight="1" spans="1:5">
      <c r="A224" s="119" t="s">
        <v>2156</v>
      </c>
      <c r="B224" s="120"/>
      <c r="C224" s="121"/>
      <c r="D224" s="122" t="s">
        <v>2157</v>
      </c>
      <c r="E224" s="123">
        <v>4158</v>
      </c>
    </row>
    <row r="225" s="86" customFormat="1" ht="17" customHeight="1" spans="1:5">
      <c r="A225" s="119" t="s">
        <v>2158</v>
      </c>
      <c r="B225" s="120"/>
      <c r="C225" s="121"/>
      <c r="D225" s="122" t="s">
        <v>1789</v>
      </c>
      <c r="E225" s="123">
        <v>2197</v>
      </c>
    </row>
    <row r="226" s="86" customFormat="1" ht="17" customHeight="1" spans="1:5">
      <c r="A226" s="119" t="s">
        <v>2159</v>
      </c>
      <c r="B226" s="120"/>
      <c r="C226" s="121"/>
      <c r="D226" s="122" t="s">
        <v>1791</v>
      </c>
      <c r="E226" s="123">
        <v>1005</v>
      </c>
    </row>
    <row r="227" s="86" customFormat="1" ht="17" customHeight="1" spans="1:5">
      <c r="A227" s="119" t="s">
        <v>2160</v>
      </c>
      <c r="B227" s="120"/>
      <c r="C227" s="121"/>
      <c r="D227" s="122" t="s">
        <v>1843</v>
      </c>
      <c r="E227" s="123">
        <v>70</v>
      </c>
    </row>
    <row r="228" s="86" customFormat="1" ht="17" customHeight="1" spans="1:5">
      <c r="A228" s="119" t="s">
        <v>2161</v>
      </c>
      <c r="B228" s="120"/>
      <c r="C228" s="121"/>
      <c r="D228" s="122" t="s">
        <v>2162</v>
      </c>
      <c r="E228" s="123">
        <v>30</v>
      </c>
    </row>
    <row r="229" s="86" customFormat="1" ht="17" customHeight="1" spans="1:5">
      <c r="A229" s="119" t="s">
        <v>2163</v>
      </c>
      <c r="B229" s="120"/>
      <c r="C229" s="121"/>
      <c r="D229" s="122" t="s">
        <v>2164</v>
      </c>
      <c r="E229" s="123">
        <v>855</v>
      </c>
    </row>
    <row r="230" s="86" customFormat="1" ht="17" customHeight="1" spans="1:5">
      <c r="A230" s="119" t="s">
        <v>2165</v>
      </c>
      <c r="B230" s="120"/>
      <c r="C230" s="121"/>
      <c r="D230" s="122" t="s">
        <v>2166</v>
      </c>
      <c r="E230" s="123">
        <v>3094</v>
      </c>
    </row>
    <row r="231" s="86" customFormat="1" ht="17" customHeight="1" spans="1:5">
      <c r="A231" s="119" t="s">
        <v>2167</v>
      </c>
      <c r="B231" s="120"/>
      <c r="C231" s="121"/>
      <c r="D231" s="122" t="s">
        <v>1789</v>
      </c>
      <c r="E231" s="123">
        <v>934</v>
      </c>
    </row>
    <row r="232" s="86" customFormat="1" ht="17" customHeight="1" spans="1:5">
      <c r="A232" s="119" t="s">
        <v>2168</v>
      </c>
      <c r="B232" s="120"/>
      <c r="C232" s="121"/>
      <c r="D232" s="122" t="s">
        <v>1791</v>
      </c>
      <c r="E232" s="123">
        <v>1082</v>
      </c>
    </row>
    <row r="233" s="86" customFormat="1" ht="17" customHeight="1" spans="1:5">
      <c r="A233" s="119" t="s">
        <v>2169</v>
      </c>
      <c r="B233" s="120"/>
      <c r="C233" s="121"/>
      <c r="D233" s="122" t="s">
        <v>2170</v>
      </c>
      <c r="E233" s="123">
        <v>265</v>
      </c>
    </row>
    <row r="234" s="86" customFormat="1" ht="17" customHeight="1" spans="1:5">
      <c r="A234" s="119" t="s">
        <v>2171</v>
      </c>
      <c r="B234" s="120"/>
      <c r="C234" s="121"/>
      <c r="D234" s="122" t="s">
        <v>2172</v>
      </c>
      <c r="E234" s="123">
        <v>604</v>
      </c>
    </row>
    <row r="235" s="86" customFormat="1" ht="17" customHeight="1" spans="1:5">
      <c r="A235" s="119" t="s">
        <v>2173</v>
      </c>
      <c r="B235" s="120"/>
      <c r="C235" s="121"/>
      <c r="D235" s="122" t="s">
        <v>2174</v>
      </c>
      <c r="E235" s="123">
        <v>210</v>
      </c>
    </row>
    <row r="236" s="86" customFormat="1" ht="17" customHeight="1" spans="1:5">
      <c r="A236" s="119" t="s">
        <v>2175</v>
      </c>
      <c r="B236" s="120"/>
      <c r="C236" s="121"/>
      <c r="D236" s="122" t="s">
        <v>2176</v>
      </c>
      <c r="E236" s="123">
        <v>58389</v>
      </c>
    </row>
    <row r="237" s="86" customFormat="1" ht="17" customHeight="1" spans="1:5">
      <c r="A237" s="119" t="s">
        <v>2177</v>
      </c>
      <c r="B237" s="120"/>
      <c r="C237" s="121"/>
      <c r="D237" s="122" t="s">
        <v>2178</v>
      </c>
      <c r="E237" s="123">
        <v>250</v>
      </c>
    </row>
    <row r="238" s="86" customFormat="1" ht="17" customHeight="1" spans="1:5">
      <c r="A238" s="119" t="s">
        <v>2179</v>
      </c>
      <c r="B238" s="120"/>
      <c r="C238" s="121"/>
      <c r="D238" s="122" t="s">
        <v>2180</v>
      </c>
      <c r="E238" s="123">
        <v>502</v>
      </c>
    </row>
    <row r="239" s="86" customFormat="1" ht="17" customHeight="1" spans="1:5">
      <c r="A239" s="119" t="s">
        <v>2181</v>
      </c>
      <c r="B239" s="120"/>
      <c r="C239" s="121"/>
      <c r="D239" s="122" t="s">
        <v>2182</v>
      </c>
      <c r="E239" s="123">
        <v>9911</v>
      </c>
    </row>
    <row r="240" s="86" customFormat="1" ht="17" customHeight="1" spans="1:5">
      <c r="A240" s="119" t="s">
        <v>2183</v>
      </c>
      <c r="B240" s="120"/>
      <c r="C240" s="121"/>
      <c r="D240" s="122" t="s">
        <v>2184</v>
      </c>
      <c r="E240" s="123">
        <v>2347</v>
      </c>
    </row>
    <row r="241" s="86" customFormat="1" ht="17" customHeight="1" spans="1:5">
      <c r="A241" s="119" t="s">
        <v>2185</v>
      </c>
      <c r="B241" s="120"/>
      <c r="C241" s="121"/>
      <c r="D241" s="122" t="s">
        <v>2186</v>
      </c>
      <c r="E241" s="123">
        <v>18385</v>
      </c>
    </row>
    <row r="242" s="86" customFormat="1" ht="17" customHeight="1" spans="1:5">
      <c r="A242" s="119" t="s">
        <v>2187</v>
      </c>
      <c r="B242" s="120"/>
      <c r="C242" s="121"/>
      <c r="D242" s="122" t="s">
        <v>2188</v>
      </c>
      <c r="E242" s="123">
        <v>26994</v>
      </c>
    </row>
    <row r="243" s="86" customFormat="1" ht="17" customHeight="1" spans="1:5">
      <c r="A243" s="119" t="s">
        <v>2189</v>
      </c>
      <c r="B243" s="120"/>
      <c r="C243" s="121"/>
      <c r="D243" s="122" t="s">
        <v>2190</v>
      </c>
      <c r="E243" s="123">
        <v>9734</v>
      </c>
    </row>
    <row r="244" s="86" customFormat="1" ht="17" customHeight="1" spans="1:5">
      <c r="A244" s="119" t="s">
        <v>2191</v>
      </c>
      <c r="B244" s="120"/>
      <c r="C244" s="121"/>
      <c r="D244" s="122" t="s">
        <v>2192</v>
      </c>
      <c r="E244" s="123">
        <v>9734</v>
      </c>
    </row>
    <row r="245" s="86" customFormat="1" ht="17" customHeight="1" spans="1:5">
      <c r="A245" s="119" t="s">
        <v>2193</v>
      </c>
      <c r="B245" s="120"/>
      <c r="C245" s="121"/>
      <c r="D245" s="122" t="s">
        <v>2194</v>
      </c>
      <c r="E245" s="123">
        <v>2865</v>
      </c>
    </row>
    <row r="246" s="86" customFormat="1" ht="17" customHeight="1" spans="1:5">
      <c r="A246" s="119" t="s">
        <v>2195</v>
      </c>
      <c r="B246" s="120"/>
      <c r="C246" s="121"/>
      <c r="D246" s="122" t="s">
        <v>2196</v>
      </c>
      <c r="E246" s="123">
        <v>619</v>
      </c>
    </row>
    <row r="247" s="86" customFormat="1" ht="17" customHeight="1" spans="1:5">
      <c r="A247" s="119" t="s">
        <v>2197</v>
      </c>
      <c r="B247" s="120"/>
      <c r="C247" s="121"/>
      <c r="D247" s="122" t="s">
        <v>2198</v>
      </c>
      <c r="E247" s="123">
        <v>2246</v>
      </c>
    </row>
    <row r="248" s="86" customFormat="1" ht="17" customHeight="1" spans="1:5">
      <c r="A248" s="119" t="s">
        <v>2199</v>
      </c>
      <c r="B248" s="120"/>
      <c r="C248" s="121"/>
      <c r="D248" s="122" t="s">
        <v>2200</v>
      </c>
      <c r="E248" s="123">
        <v>9202</v>
      </c>
    </row>
    <row r="249" s="86" customFormat="1" ht="17" customHeight="1" spans="1:5">
      <c r="A249" s="119" t="s">
        <v>2201</v>
      </c>
      <c r="B249" s="120"/>
      <c r="C249" s="121"/>
      <c r="D249" s="122" t="s">
        <v>2202</v>
      </c>
      <c r="E249" s="123">
        <v>1384</v>
      </c>
    </row>
    <row r="250" s="86" customFormat="1" ht="17" customHeight="1" spans="1:5">
      <c r="A250" s="119" t="s">
        <v>2203</v>
      </c>
      <c r="B250" s="120"/>
      <c r="C250" s="121"/>
      <c r="D250" s="122" t="s">
        <v>2204</v>
      </c>
      <c r="E250" s="123">
        <v>58</v>
      </c>
    </row>
    <row r="251" s="86" customFormat="1" ht="17" customHeight="1" spans="1:5">
      <c r="A251" s="119" t="s">
        <v>2205</v>
      </c>
      <c r="B251" s="120"/>
      <c r="C251" s="121"/>
      <c r="D251" s="122" t="s">
        <v>2206</v>
      </c>
      <c r="E251" s="123">
        <v>230</v>
      </c>
    </row>
    <row r="252" s="86" customFormat="1" ht="17" customHeight="1" spans="1:5">
      <c r="A252" s="119" t="s">
        <v>2207</v>
      </c>
      <c r="B252" s="120"/>
      <c r="C252" s="121"/>
      <c r="D252" s="122" t="s">
        <v>2208</v>
      </c>
      <c r="E252" s="123">
        <v>2648</v>
      </c>
    </row>
    <row r="253" s="86" customFormat="1" ht="17" customHeight="1" spans="1:5">
      <c r="A253" s="119" t="s">
        <v>2209</v>
      </c>
      <c r="B253" s="120"/>
      <c r="C253" s="121"/>
      <c r="D253" s="122" t="s">
        <v>2210</v>
      </c>
      <c r="E253" s="123">
        <v>4882</v>
      </c>
    </row>
    <row r="254" s="86" customFormat="1" ht="17" customHeight="1" spans="1:5">
      <c r="A254" s="119" t="s">
        <v>2211</v>
      </c>
      <c r="B254" s="120"/>
      <c r="C254" s="121"/>
      <c r="D254" s="122" t="s">
        <v>2212</v>
      </c>
      <c r="E254" s="123">
        <v>805</v>
      </c>
    </row>
    <row r="255" s="86" customFormat="1" ht="17" customHeight="1" spans="1:5">
      <c r="A255" s="119" t="s">
        <v>2213</v>
      </c>
      <c r="B255" s="120"/>
      <c r="C255" s="121"/>
      <c r="D255" s="122" t="s">
        <v>2214</v>
      </c>
      <c r="E255" s="123">
        <v>428</v>
      </c>
    </row>
    <row r="256" s="86" customFormat="1" ht="17" customHeight="1" spans="1:5">
      <c r="A256" s="119" t="s">
        <v>2215</v>
      </c>
      <c r="B256" s="120"/>
      <c r="C256" s="121"/>
      <c r="D256" s="122" t="s">
        <v>2216</v>
      </c>
      <c r="E256" s="123">
        <v>243</v>
      </c>
    </row>
    <row r="257" s="86" customFormat="1" ht="17" customHeight="1" spans="1:5">
      <c r="A257" s="119" t="s">
        <v>2217</v>
      </c>
      <c r="B257" s="120"/>
      <c r="C257" s="121"/>
      <c r="D257" s="122" t="s">
        <v>2218</v>
      </c>
      <c r="E257" s="123">
        <v>10</v>
      </c>
    </row>
    <row r="258" s="86" customFormat="1" ht="17" customHeight="1" spans="1:5">
      <c r="A258" s="119" t="s">
        <v>2219</v>
      </c>
      <c r="B258" s="120"/>
      <c r="C258" s="121"/>
      <c r="D258" s="122" t="s">
        <v>2220</v>
      </c>
      <c r="E258" s="123">
        <v>36</v>
      </c>
    </row>
    <row r="259" s="86" customFormat="1" ht="17" customHeight="1" spans="1:5">
      <c r="A259" s="119" t="s">
        <v>2221</v>
      </c>
      <c r="B259" s="120"/>
      <c r="C259" s="121"/>
      <c r="D259" s="122" t="s">
        <v>2222</v>
      </c>
      <c r="E259" s="123">
        <v>88</v>
      </c>
    </row>
    <row r="260" s="86" customFormat="1" ht="17" customHeight="1" spans="1:5">
      <c r="A260" s="119" t="s">
        <v>2223</v>
      </c>
      <c r="B260" s="120"/>
      <c r="C260" s="121"/>
      <c r="D260" s="122" t="s">
        <v>2224</v>
      </c>
      <c r="E260" s="123">
        <v>4400</v>
      </c>
    </row>
    <row r="261" s="86" customFormat="1" ht="17" customHeight="1" spans="1:5">
      <c r="A261" s="119" t="s">
        <v>2225</v>
      </c>
      <c r="B261" s="120"/>
      <c r="C261" s="121"/>
      <c r="D261" s="122" t="s">
        <v>2226</v>
      </c>
      <c r="E261" s="123">
        <v>358</v>
      </c>
    </row>
    <row r="262" s="86" customFormat="1" ht="17" customHeight="1" spans="1:5">
      <c r="A262" s="119" t="s">
        <v>2227</v>
      </c>
      <c r="B262" s="120"/>
      <c r="C262" s="121"/>
      <c r="D262" s="122" t="s">
        <v>2228</v>
      </c>
      <c r="E262" s="123">
        <v>2936</v>
      </c>
    </row>
    <row r="263" s="86" customFormat="1" ht="17" customHeight="1" spans="1:5">
      <c r="A263" s="119" t="s">
        <v>2229</v>
      </c>
      <c r="B263" s="120"/>
      <c r="C263" s="121"/>
      <c r="D263" s="122" t="s">
        <v>2230</v>
      </c>
      <c r="E263" s="123">
        <v>66</v>
      </c>
    </row>
    <row r="264" s="86" customFormat="1" ht="17" customHeight="1" spans="1:5">
      <c r="A264" s="119" t="s">
        <v>2231</v>
      </c>
      <c r="B264" s="120"/>
      <c r="C264" s="121"/>
      <c r="D264" s="122" t="s">
        <v>2232</v>
      </c>
      <c r="E264" s="123">
        <v>1040</v>
      </c>
    </row>
    <row r="265" s="86" customFormat="1" ht="17" customHeight="1" spans="1:5">
      <c r="A265" s="119" t="s">
        <v>2233</v>
      </c>
      <c r="B265" s="120"/>
      <c r="C265" s="121"/>
      <c r="D265" s="122" t="s">
        <v>2234</v>
      </c>
      <c r="E265" s="123">
        <v>4023</v>
      </c>
    </row>
    <row r="266" s="86" customFormat="1" ht="17" customHeight="1" spans="1:5">
      <c r="A266" s="119" t="s">
        <v>2235</v>
      </c>
      <c r="B266" s="120"/>
      <c r="C266" s="121"/>
      <c r="D266" s="122" t="s">
        <v>1789</v>
      </c>
      <c r="E266" s="123">
        <v>182</v>
      </c>
    </row>
    <row r="267" s="86" customFormat="1" ht="17" customHeight="1" spans="1:5">
      <c r="A267" s="119" t="s">
        <v>2236</v>
      </c>
      <c r="B267" s="120"/>
      <c r="C267" s="121"/>
      <c r="D267" s="122" t="s">
        <v>1791</v>
      </c>
      <c r="E267" s="123">
        <v>87</v>
      </c>
    </row>
    <row r="268" s="86" customFormat="1" ht="17" customHeight="1" spans="1:5">
      <c r="A268" s="119" t="s">
        <v>2237</v>
      </c>
      <c r="B268" s="120"/>
      <c r="C268" s="121"/>
      <c r="D268" s="122" t="s">
        <v>2238</v>
      </c>
      <c r="E268" s="123">
        <v>524</v>
      </c>
    </row>
    <row r="269" s="86" customFormat="1" ht="17" customHeight="1" spans="1:5">
      <c r="A269" s="119" t="s">
        <v>2239</v>
      </c>
      <c r="B269" s="120"/>
      <c r="C269" s="121"/>
      <c r="D269" s="122" t="s">
        <v>2240</v>
      </c>
      <c r="E269" s="123">
        <v>338</v>
      </c>
    </row>
    <row r="270" s="86" customFormat="1" ht="17" customHeight="1" spans="1:5">
      <c r="A270" s="119" t="s">
        <v>2241</v>
      </c>
      <c r="B270" s="120"/>
      <c r="C270" s="121"/>
      <c r="D270" s="122" t="s">
        <v>2242</v>
      </c>
      <c r="E270" s="123">
        <v>2023</v>
      </c>
    </row>
    <row r="271" s="86" customFormat="1" ht="17" customHeight="1" spans="1:5">
      <c r="A271" s="119" t="s">
        <v>2243</v>
      </c>
      <c r="B271" s="120"/>
      <c r="C271" s="121"/>
      <c r="D271" s="122" t="s">
        <v>2244</v>
      </c>
      <c r="E271" s="123">
        <v>870</v>
      </c>
    </row>
    <row r="272" s="86" customFormat="1" ht="17" customHeight="1" spans="1:5">
      <c r="A272" s="119" t="s">
        <v>2245</v>
      </c>
      <c r="B272" s="120"/>
      <c r="C272" s="121"/>
      <c r="D272" s="122" t="s">
        <v>2246</v>
      </c>
      <c r="E272" s="123">
        <v>132</v>
      </c>
    </row>
    <row r="273" s="86" customFormat="1" ht="17" customHeight="1" spans="1:5">
      <c r="A273" s="119" t="s">
        <v>2247</v>
      </c>
      <c r="B273" s="120"/>
      <c r="C273" s="121"/>
      <c r="D273" s="122" t="s">
        <v>1789</v>
      </c>
      <c r="E273" s="123">
        <v>87</v>
      </c>
    </row>
    <row r="274" s="86" customFormat="1" ht="17" customHeight="1" spans="1:5">
      <c r="A274" s="119" t="s">
        <v>2248</v>
      </c>
      <c r="B274" s="120"/>
      <c r="C274" s="121"/>
      <c r="D274" s="122" t="s">
        <v>1791</v>
      </c>
      <c r="E274" s="123">
        <v>45</v>
      </c>
    </row>
    <row r="275" s="86" customFormat="1" ht="17" customHeight="1" spans="1:5">
      <c r="A275" s="119" t="s">
        <v>2249</v>
      </c>
      <c r="B275" s="120"/>
      <c r="C275" s="121"/>
      <c r="D275" s="122" t="s">
        <v>2250</v>
      </c>
      <c r="E275" s="123">
        <v>9220</v>
      </c>
    </row>
    <row r="276" s="86" customFormat="1" ht="17" customHeight="1" spans="1:5">
      <c r="A276" s="119" t="s">
        <v>2251</v>
      </c>
      <c r="B276" s="120"/>
      <c r="C276" s="121"/>
      <c r="D276" s="122" t="s">
        <v>2252</v>
      </c>
      <c r="E276" s="123">
        <v>775</v>
      </c>
    </row>
    <row r="277" s="86" customFormat="1" ht="17" customHeight="1" spans="1:5">
      <c r="A277" s="119" t="s">
        <v>2253</v>
      </c>
      <c r="B277" s="120"/>
      <c r="C277" s="121"/>
      <c r="D277" s="122" t="s">
        <v>2254</v>
      </c>
      <c r="E277" s="123">
        <v>8445</v>
      </c>
    </row>
    <row r="278" s="86" customFormat="1" ht="17" customHeight="1" spans="1:5">
      <c r="A278" s="119" t="s">
        <v>2255</v>
      </c>
      <c r="B278" s="120"/>
      <c r="C278" s="121"/>
      <c r="D278" s="122" t="s">
        <v>2256</v>
      </c>
      <c r="E278" s="123">
        <v>296</v>
      </c>
    </row>
    <row r="279" s="86" customFormat="1" ht="17" customHeight="1" spans="1:5">
      <c r="A279" s="119" t="s">
        <v>2257</v>
      </c>
      <c r="B279" s="120"/>
      <c r="C279" s="121"/>
      <c r="D279" s="122" t="s">
        <v>2258</v>
      </c>
      <c r="E279" s="123">
        <v>207</v>
      </c>
    </row>
    <row r="280" s="86" customFormat="1" ht="17" customHeight="1" spans="1:5">
      <c r="A280" s="119" t="s">
        <v>2259</v>
      </c>
      <c r="B280" s="120"/>
      <c r="C280" s="121"/>
      <c r="D280" s="122" t="s">
        <v>2260</v>
      </c>
      <c r="E280" s="123">
        <v>89</v>
      </c>
    </row>
    <row r="281" s="86" customFormat="1" ht="17" customHeight="1" spans="1:5">
      <c r="A281" s="119" t="s">
        <v>2261</v>
      </c>
      <c r="B281" s="120"/>
      <c r="C281" s="121"/>
      <c r="D281" s="122" t="s">
        <v>2262</v>
      </c>
      <c r="E281" s="123">
        <v>2965</v>
      </c>
    </row>
    <row r="282" s="86" customFormat="1" ht="17" customHeight="1" spans="1:5">
      <c r="A282" s="119" t="s">
        <v>2263</v>
      </c>
      <c r="B282" s="120"/>
      <c r="C282" s="121"/>
      <c r="D282" s="122" t="s">
        <v>2264</v>
      </c>
      <c r="E282" s="123">
        <v>119</v>
      </c>
    </row>
    <row r="283" s="86" customFormat="1" ht="17" customHeight="1" spans="1:5">
      <c r="A283" s="119" t="s">
        <v>2265</v>
      </c>
      <c r="B283" s="120"/>
      <c r="C283" s="121"/>
      <c r="D283" s="122" t="s">
        <v>2266</v>
      </c>
      <c r="E283" s="123">
        <v>2846</v>
      </c>
    </row>
    <row r="284" s="86" customFormat="1" ht="17" customHeight="1" spans="1:5">
      <c r="A284" s="119" t="s">
        <v>2267</v>
      </c>
      <c r="B284" s="120"/>
      <c r="C284" s="121"/>
      <c r="D284" s="122" t="s">
        <v>2268</v>
      </c>
      <c r="E284" s="123">
        <v>842</v>
      </c>
    </row>
    <row r="285" s="86" customFormat="1" ht="17" customHeight="1" spans="1:5">
      <c r="A285" s="119" t="s">
        <v>2269</v>
      </c>
      <c r="B285" s="120"/>
      <c r="C285" s="121"/>
      <c r="D285" s="122" t="s">
        <v>2270</v>
      </c>
      <c r="E285" s="123">
        <v>842</v>
      </c>
    </row>
    <row r="286" s="86" customFormat="1" ht="17" customHeight="1" spans="1:5">
      <c r="A286" s="119" t="s">
        <v>2271</v>
      </c>
      <c r="B286" s="120"/>
      <c r="C286" s="121"/>
      <c r="D286" s="122" t="s">
        <v>2272</v>
      </c>
      <c r="E286" s="123">
        <v>22942</v>
      </c>
    </row>
    <row r="287" s="86" customFormat="1" ht="17" customHeight="1" spans="1:5">
      <c r="A287" s="119" t="s">
        <v>2273</v>
      </c>
      <c r="B287" s="120"/>
      <c r="C287" s="121"/>
      <c r="D287" s="122" t="s">
        <v>2274</v>
      </c>
      <c r="E287" s="123">
        <v>22939</v>
      </c>
    </row>
    <row r="288" s="86" customFormat="1" ht="17" customHeight="1" spans="1:5">
      <c r="A288" s="119" t="s">
        <v>2275</v>
      </c>
      <c r="B288" s="120"/>
      <c r="C288" s="121"/>
      <c r="D288" s="122" t="s">
        <v>2276</v>
      </c>
      <c r="E288" s="123">
        <v>3</v>
      </c>
    </row>
    <row r="289" s="86" customFormat="1" ht="17" customHeight="1" spans="1:5">
      <c r="A289" s="119" t="s">
        <v>2277</v>
      </c>
      <c r="B289" s="120"/>
      <c r="C289" s="121"/>
      <c r="D289" s="122" t="s">
        <v>2278</v>
      </c>
      <c r="E289" s="123">
        <v>1426</v>
      </c>
    </row>
    <row r="290" s="86" customFormat="1" ht="17" customHeight="1" spans="1:5">
      <c r="A290" s="119" t="s">
        <v>2279</v>
      </c>
      <c r="B290" s="120"/>
      <c r="C290" s="121"/>
      <c r="D290" s="122" t="s">
        <v>1789</v>
      </c>
      <c r="E290" s="123">
        <v>503</v>
      </c>
    </row>
    <row r="291" s="86" customFormat="1" ht="17" customHeight="1" spans="1:5">
      <c r="A291" s="119" t="s">
        <v>2280</v>
      </c>
      <c r="B291" s="120"/>
      <c r="C291" s="121"/>
      <c r="D291" s="122" t="s">
        <v>1791</v>
      </c>
      <c r="E291" s="123">
        <v>239</v>
      </c>
    </row>
    <row r="292" s="86" customFormat="1" ht="17" customHeight="1" spans="1:5">
      <c r="A292" s="119" t="s">
        <v>2281</v>
      </c>
      <c r="B292" s="120"/>
      <c r="C292" s="121"/>
      <c r="D292" s="122" t="s">
        <v>2282</v>
      </c>
      <c r="E292" s="123">
        <v>369</v>
      </c>
    </row>
    <row r="293" s="86" customFormat="1" ht="17" customHeight="1" spans="1:5">
      <c r="A293" s="119" t="s">
        <v>2283</v>
      </c>
      <c r="B293" s="120"/>
      <c r="C293" s="121"/>
      <c r="D293" s="122" t="s">
        <v>2284</v>
      </c>
      <c r="E293" s="123">
        <v>316</v>
      </c>
    </row>
    <row r="294" s="86" customFormat="1" ht="17" customHeight="1" spans="1:5">
      <c r="A294" s="119" t="s">
        <v>2285</v>
      </c>
      <c r="B294" s="120"/>
      <c r="C294" s="121"/>
      <c r="D294" s="122" t="s">
        <v>2286</v>
      </c>
      <c r="E294" s="123">
        <v>8</v>
      </c>
    </row>
    <row r="295" s="86" customFormat="1" ht="17" customHeight="1" spans="1:5">
      <c r="A295" s="119" t="s">
        <v>2287</v>
      </c>
      <c r="B295" s="120"/>
      <c r="C295" s="121"/>
      <c r="D295" s="122" t="s">
        <v>2288</v>
      </c>
      <c r="E295" s="123">
        <v>8</v>
      </c>
    </row>
    <row r="296" s="86" customFormat="1" ht="17" customHeight="1" spans="1:5">
      <c r="A296" s="119" t="s">
        <v>2289</v>
      </c>
      <c r="B296" s="120"/>
      <c r="C296" s="121"/>
      <c r="D296" s="122" t="s">
        <v>2290</v>
      </c>
      <c r="E296" s="123">
        <v>970</v>
      </c>
    </row>
    <row r="297" s="86" customFormat="1" ht="17" customHeight="1" spans="1:5">
      <c r="A297" s="119" t="s">
        <v>2291</v>
      </c>
      <c r="B297" s="120"/>
      <c r="C297" s="121"/>
      <c r="D297" s="122" t="s">
        <v>2292</v>
      </c>
      <c r="E297" s="123">
        <v>970</v>
      </c>
    </row>
    <row r="298" s="86" customFormat="1" ht="17" customHeight="1" spans="1:5">
      <c r="A298" s="119" t="s">
        <v>2293</v>
      </c>
      <c r="B298" s="120"/>
      <c r="C298" s="121"/>
      <c r="D298" s="122" t="s">
        <v>1165</v>
      </c>
      <c r="E298" s="123">
        <v>82531</v>
      </c>
    </row>
    <row r="299" s="86" customFormat="1" ht="17" customHeight="1" spans="1:5">
      <c r="A299" s="119" t="s">
        <v>2294</v>
      </c>
      <c r="B299" s="120"/>
      <c r="C299" s="121"/>
      <c r="D299" s="122" t="s">
        <v>2295</v>
      </c>
      <c r="E299" s="123">
        <v>1431</v>
      </c>
    </row>
    <row r="300" s="86" customFormat="1" ht="17" customHeight="1" spans="1:5">
      <c r="A300" s="119" t="s">
        <v>2296</v>
      </c>
      <c r="B300" s="120"/>
      <c r="C300" s="121"/>
      <c r="D300" s="122" t="s">
        <v>1789</v>
      </c>
      <c r="E300" s="123">
        <v>736</v>
      </c>
    </row>
    <row r="301" s="86" customFormat="1" ht="17" customHeight="1" spans="1:5">
      <c r="A301" s="119" t="s">
        <v>2297</v>
      </c>
      <c r="B301" s="120"/>
      <c r="C301" s="121"/>
      <c r="D301" s="122" t="s">
        <v>1791</v>
      </c>
      <c r="E301" s="123">
        <v>633</v>
      </c>
    </row>
    <row r="302" s="86" customFormat="1" ht="17" customHeight="1" spans="1:5">
      <c r="A302" s="119" t="s">
        <v>2298</v>
      </c>
      <c r="B302" s="120"/>
      <c r="C302" s="121"/>
      <c r="D302" s="122" t="s">
        <v>2299</v>
      </c>
      <c r="E302" s="123">
        <v>62</v>
      </c>
    </row>
    <row r="303" s="86" customFormat="1" ht="17" customHeight="1" spans="1:5">
      <c r="A303" s="119" t="s">
        <v>2300</v>
      </c>
      <c r="B303" s="120"/>
      <c r="C303" s="121"/>
      <c r="D303" s="122" t="s">
        <v>2301</v>
      </c>
      <c r="E303" s="123">
        <v>7294</v>
      </c>
    </row>
    <row r="304" s="86" customFormat="1" ht="17" customHeight="1" spans="1:5">
      <c r="A304" s="119" t="s">
        <v>2302</v>
      </c>
      <c r="B304" s="120"/>
      <c r="C304" s="121"/>
      <c r="D304" s="122" t="s">
        <v>2303</v>
      </c>
      <c r="E304" s="123">
        <v>7200</v>
      </c>
    </row>
    <row r="305" s="86" customFormat="1" ht="17" customHeight="1" spans="1:5">
      <c r="A305" s="119" t="s">
        <v>2304</v>
      </c>
      <c r="B305" s="120"/>
      <c r="C305" s="121"/>
      <c r="D305" s="122" t="s">
        <v>2305</v>
      </c>
      <c r="E305" s="123">
        <v>20</v>
      </c>
    </row>
    <row r="306" s="86" customFormat="1" ht="17" customHeight="1" spans="1:5">
      <c r="A306" s="119" t="s">
        <v>2306</v>
      </c>
      <c r="B306" s="120"/>
      <c r="C306" s="121"/>
      <c r="D306" s="122" t="s">
        <v>2307</v>
      </c>
      <c r="E306" s="123">
        <v>74</v>
      </c>
    </row>
    <row r="307" s="86" customFormat="1" ht="17" customHeight="1" spans="1:5">
      <c r="A307" s="119" t="s">
        <v>2308</v>
      </c>
      <c r="B307" s="120"/>
      <c r="C307" s="121"/>
      <c r="D307" s="122" t="s">
        <v>2309</v>
      </c>
      <c r="E307" s="123">
        <v>5092</v>
      </c>
    </row>
    <row r="308" s="86" customFormat="1" ht="17" customHeight="1" spans="1:5">
      <c r="A308" s="119" t="s">
        <v>2310</v>
      </c>
      <c r="B308" s="120"/>
      <c r="C308" s="121"/>
      <c r="D308" s="122" t="s">
        <v>2311</v>
      </c>
      <c r="E308" s="123">
        <v>525</v>
      </c>
    </row>
    <row r="309" s="86" customFormat="1" ht="17" customHeight="1" spans="1:5">
      <c r="A309" s="119" t="s">
        <v>2312</v>
      </c>
      <c r="B309" s="120"/>
      <c r="C309" s="121"/>
      <c r="D309" s="122" t="s">
        <v>2313</v>
      </c>
      <c r="E309" s="123">
        <v>1204</v>
      </c>
    </row>
    <row r="310" s="86" customFormat="1" ht="17" customHeight="1" spans="1:5">
      <c r="A310" s="119" t="s">
        <v>2314</v>
      </c>
      <c r="B310" s="120"/>
      <c r="C310" s="121"/>
      <c r="D310" s="122" t="s">
        <v>2315</v>
      </c>
      <c r="E310" s="123">
        <v>3363</v>
      </c>
    </row>
    <row r="311" s="86" customFormat="1" ht="17" customHeight="1" spans="1:5">
      <c r="A311" s="119" t="s">
        <v>2316</v>
      </c>
      <c r="B311" s="120"/>
      <c r="C311" s="121"/>
      <c r="D311" s="122" t="s">
        <v>2317</v>
      </c>
      <c r="E311" s="123">
        <v>29050</v>
      </c>
    </row>
    <row r="312" s="86" customFormat="1" ht="17" customHeight="1" spans="1:5">
      <c r="A312" s="119" t="s">
        <v>2318</v>
      </c>
      <c r="B312" s="120"/>
      <c r="C312" s="121"/>
      <c r="D312" s="122" t="s">
        <v>2319</v>
      </c>
      <c r="E312" s="123">
        <v>10710</v>
      </c>
    </row>
    <row r="313" s="86" customFormat="1" ht="17" customHeight="1" spans="1:5">
      <c r="A313" s="119" t="s">
        <v>2320</v>
      </c>
      <c r="B313" s="120"/>
      <c r="C313" s="121"/>
      <c r="D313" s="122" t="s">
        <v>2321</v>
      </c>
      <c r="E313" s="123">
        <v>540</v>
      </c>
    </row>
    <row r="314" s="86" customFormat="1" ht="17" customHeight="1" spans="1:5">
      <c r="A314" s="119" t="s">
        <v>2322</v>
      </c>
      <c r="B314" s="120"/>
      <c r="C314" s="121"/>
      <c r="D314" s="122" t="s">
        <v>2323</v>
      </c>
      <c r="E314" s="123">
        <v>5160</v>
      </c>
    </row>
    <row r="315" s="86" customFormat="1" ht="17" customHeight="1" spans="1:5">
      <c r="A315" s="119" t="s">
        <v>2324</v>
      </c>
      <c r="B315" s="120"/>
      <c r="C315" s="121"/>
      <c r="D315" s="122" t="s">
        <v>2325</v>
      </c>
      <c r="E315" s="123">
        <v>1986</v>
      </c>
    </row>
    <row r="316" s="86" customFormat="1" ht="17" customHeight="1" spans="1:5">
      <c r="A316" s="119" t="s">
        <v>2326</v>
      </c>
      <c r="B316" s="120"/>
      <c r="C316" s="121"/>
      <c r="D316" s="122" t="s">
        <v>2327</v>
      </c>
      <c r="E316" s="123">
        <v>17</v>
      </c>
    </row>
    <row r="317" s="86" customFormat="1" ht="17" customHeight="1" spans="1:5">
      <c r="A317" s="119" t="s">
        <v>2328</v>
      </c>
      <c r="B317" s="120"/>
      <c r="C317" s="121"/>
      <c r="D317" s="122" t="s">
        <v>2329</v>
      </c>
      <c r="E317" s="123">
        <v>5217</v>
      </c>
    </row>
    <row r="318" s="86" customFormat="1" ht="17" customHeight="1" spans="1:5">
      <c r="A318" s="119" t="s">
        <v>2330</v>
      </c>
      <c r="B318" s="120"/>
      <c r="C318" s="121"/>
      <c r="D318" s="122" t="s">
        <v>2331</v>
      </c>
      <c r="E318" s="123">
        <v>1980</v>
      </c>
    </row>
    <row r="319" s="86" customFormat="1" ht="17" customHeight="1" spans="1:5">
      <c r="A319" s="119" t="s">
        <v>2332</v>
      </c>
      <c r="B319" s="120"/>
      <c r="C319" s="121"/>
      <c r="D319" s="122" t="s">
        <v>2333</v>
      </c>
      <c r="E319" s="123">
        <v>1</v>
      </c>
    </row>
    <row r="320" s="86" customFormat="1" ht="17" customHeight="1" spans="1:5">
      <c r="A320" s="119" t="s">
        <v>2334</v>
      </c>
      <c r="B320" s="120"/>
      <c r="C320" s="121"/>
      <c r="D320" s="122" t="s">
        <v>2335</v>
      </c>
      <c r="E320" s="123">
        <v>3439</v>
      </c>
    </row>
    <row r="321" s="86" customFormat="1" ht="17" customHeight="1" spans="1:5">
      <c r="A321" s="119" t="s">
        <v>2336</v>
      </c>
      <c r="B321" s="120"/>
      <c r="C321" s="121"/>
      <c r="D321" s="122" t="s">
        <v>2337</v>
      </c>
      <c r="E321" s="123">
        <v>58</v>
      </c>
    </row>
    <row r="322" s="86" customFormat="1" ht="17" customHeight="1" spans="1:5">
      <c r="A322" s="119" t="s">
        <v>2338</v>
      </c>
      <c r="B322" s="120"/>
      <c r="C322" s="121"/>
      <c r="D322" s="122" t="s">
        <v>2339</v>
      </c>
      <c r="E322" s="123">
        <v>58</v>
      </c>
    </row>
    <row r="323" s="86" customFormat="1" ht="17" customHeight="1" spans="1:5">
      <c r="A323" s="119" t="s">
        <v>2340</v>
      </c>
      <c r="B323" s="120"/>
      <c r="C323" s="121"/>
      <c r="D323" s="122" t="s">
        <v>2341</v>
      </c>
      <c r="E323" s="123">
        <v>2800</v>
      </c>
    </row>
    <row r="324" s="86" customFormat="1" ht="17" customHeight="1" spans="1:5">
      <c r="A324" s="119" t="s">
        <v>2342</v>
      </c>
      <c r="B324" s="120"/>
      <c r="C324" s="121"/>
      <c r="D324" s="122" t="s">
        <v>2343</v>
      </c>
      <c r="E324" s="123">
        <v>1502</v>
      </c>
    </row>
    <row r="325" s="86" customFormat="1" ht="17" customHeight="1" spans="1:5">
      <c r="A325" s="119" t="s">
        <v>2344</v>
      </c>
      <c r="B325" s="120"/>
      <c r="C325" s="121"/>
      <c r="D325" s="122" t="s">
        <v>2345</v>
      </c>
      <c r="E325" s="123">
        <v>1297</v>
      </c>
    </row>
    <row r="326" s="86" customFormat="1" ht="17" customHeight="1" spans="1:5">
      <c r="A326" s="119" t="s">
        <v>2346</v>
      </c>
      <c r="B326" s="120"/>
      <c r="C326" s="121"/>
      <c r="D326" s="122" t="s">
        <v>2347</v>
      </c>
      <c r="E326" s="123">
        <v>9309</v>
      </c>
    </row>
    <row r="327" s="86" customFormat="1" ht="17" customHeight="1" spans="1:5">
      <c r="A327" s="119" t="s">
        <v>2348</v>
      </c>
      <c r="B327" s="120"/>
      <c r="C327" s="121"/>
      <c r="D327" s="122" t="s">
        <v>2349</v>
      </c>
      <c r="E327" s="123">
        <v>2664</v>
      </c>
    </row>
    <row r="328" s="86" customFormat="1" ht="17" customHeight="1" spans="1:5">
      <c r="A328" s="119" t="s">
        <v>2350</v>
      </c>
      <c r="B328" s="120"/>
      <c r="C328" s="121"/>
      <c r="D328" s="122" t="s">
        <v>2351</v>
      </c>
      <c r="E328" s="123">
        <v>3109</v>
      </c>
    </row>
    <row r="329" s="86" customFormat="1" ht="17" customHeight="1" spans="1:5">
      <c r="A329" s="119" t="s">
        <v>2352</v>
      </c>
      <c r="B329" s="120"/>
      <c r="C329" s="121"/>
      <c r="D329" s="122" t="s">
        <v>2353</v>
      </c>
      <c r="E329" s="123">
        <v>3523</v>
      </c>
    </row>
    <row r="330" s="86" customFormat="1" ht="17" customHeight="1" spans="1:5">
      <c r="A330" s="119" t="s">
        <v>2354</v>
      </c>
      <c r="B330" s="120"/>
      <c r="C330" s="121"/>
      <c r="D330" s="122" t="s">
        <v>2355</v>
      </c>
      <c r="E330" s="123">
        <v>14</v>
      </c>
    </row>
    <row r="331" s="86" customFormat="1" ht="17" customHeight="1" spans="1:5">
      <c r="A331" s="119" t="s">
        <v>2356</v>
      </c>
      <c r="B331" s="120"/>
      <c r="C331" s="121"/>
      <c r="D331" s="122" t="s">
        <v>2357</v>
      </c>
      <c r="E331" s="123">
        <v>21066</v>
      </c>
    </row>
    <row r="332" s="86" customFormat="1" ht="17" customHeight="1" spans="1:5">
      <c r="A332" s="119" t="s">
        <v>2358</v>
      </c>
      <c r="B332" s="120"/>
      <c r="C332" s="121"/>
      <c r="D332" s="122" t="s">
        <v>2359</v>
      </c>
      <c r="E332" s="123">
        <v>21066</v>
      </c>
    </row>
    <row r="333" s="86" customFormat="1" ht="17" customHeight="1" spans="1:5">
      <c r="A333" s="119" t="s">
        <v>2360</v>
      </c>
      <c r="B333" s="120"/>
      <c r="C333" s="121"/>
      <c r="D333" s="122" t="s">
        <v>2361</v>
      </c>
      <c r="E333" s="123">
        <v>4712</v>
      </c>
    </row>
    <row r="334" s="86" customFormat="1" ht="17" customHeight="1" spans="1:5">
      <c r="A334" s="119" t="s">
        <v>2362</v>
      </c>
      <c r="B334" s="120"/>
      <c r="C334" s="121"/>
      <c r="D334" s="122" t="s">
        <v>2363</v>
      </c>
      <c r="E334" s="123">
        <v>2219</v>
      </c>
    </row>
    <row r="335" s="86" customFormat="1" ht="17" customHeight="1" spans="1:5">
      <c r="A335" s="119" t="s">
        <v>2364</v>
      </c>
      <c r="B335" s="120"/>
      <c r="C335" s="121"/>
      <c r="D335" s="122" t="s">
        <v>2365</v>
      </c>
      <c r="E335" s="123">
        <v>2493</v>
      </c>
    </row>
    <row r="336" s="86" customFormat="1" ht="17" customHeight="1" spans="1:5">
      <c r="A336" s="119" t="s">
        <v>2366</v>
      </c>
      <c r="B336" s="120"/>
      <c r="C336" s="121"/>
      <c r="D336" s="122" t="s">
        <v>2367</v>
      </c>
      <c r="E336" s="123">
        <v>227</v>
      </c>
    </row>
    <row r="337" s="86" customFormat="1" ht="17" customHeight="1" spans="1:5">
      <c r="A337" s="119" t="s">
        <v>2368</v>
      </c>
      <c r="B337" s="120"/>
      <c r="C337" s="121"/>
      <c r="D337" s="122" t="s">
        <v>2369</v>
      </c>
      <c r="E337" s="123">
        <v>227</v>
      </c>
    </row>
    <row r="338" s="86" customFormat="1" ht="17" customHeight="1" spans="1:5">
      <c r="A338" s="119" t="s">
        <v>2370</v>
      </c>
      <c r="B338" s="120"/>
      <c r="C338" s="121"/>
      <c r="D338" s="122" t="s">
        <v>2371</v>
      </c>
      <c r="E338" s="123">
        <v>974</v>
      </c>
    </row>
    <row r="339" s="86" customFormat="1" ht="17" customHeight="1" spans="1:5">
      <c r="A339" s="119" t="s">
        <v>2372</v>
      </c>
      <c r="B339" s="120"/>
      <c r="C339" s="121"/>
      <c r="D339" s="122" t="s">
        <v>1789</v>
      </c>
      <c r="E339" s="123">
        <v>786</v>
      </c>
    </row>
    <row r="340" s="86" customFormat="1" ht="17" customHeight="1" spans="1:5">
      <c r="A340" s="119" t="s">
        <v>2373</v>
      </c>
      <c r="B340" s="120"/>
      <c r="C340" s="121"/>
      <c r="D340" s="122" t="s">
        <v>1791</v>
      </c>
      <c r="E340" s="123">
        <v>0</v>
      </c>
    </row>
    <row r="341" s="86" customFormat="1" ht="17" customHeight="1" spans="1:5">
      <c r="A341" s="119" t="s">
        <v>2374</v>
      </c>
      <c r="B341" s="120"/>
      <c r="C341" s="121"/>
      <c r="D341" s="122" t="s">
        <v>1843</v>
      </c>
      <c r="E341" s="123">
        <v>16</v>
      </c>
    </row>
    <row r="342" s="86" customFormat="1" ht="17" customHeight="1" spans="1:5">
      <c r="A342" s="119" t="s">
        <v>2375</v>
      </c>
      <c r="B342" s="120"/>
      <c r="C342" s="121"/>
      <c r="D342" s="122" t="s">
        <v>2376</v>
      </c>
      <c r="E342" s="123">
        <v>6</v>
      </c>
    </row>
    <row r="343" s="86" customFormat="1" ht="17" customHeight="1" spans="1:5">
      <c r="A343" s="119" t="s">
        <v>2377</v>
      </c>
      <c r="B343" s="120"/>
      <c r="C343" s="121"/>
      <c r="D343" s="122" t="s">
        <v>2378</v>
      </c>
      <c r="E343" s="123">
        <v>149</v>
      </c>
    </row>
    <row r="344" s="86" customFormat="1" ht="17" customHeight="1" spans="1:5">
      <c r="A344" s="119" t="s">
        <v>2379</v>
      </c>
      <c r="B344" s="120"/>
      <c r="C344" s="121"/>
      <c r="D344" s="122" t="s">
        <v>2380</v>
      </c>
      <c r="E344" s="123">
        <v>16</v>
      </c>
    </row>
    <row r="345" s="86" customFormat="1" ht="17" customHeight="1" spans="1:5">
      <c r="A345" s="119" t="s">
        <v>2381</v>
      </c>
      <c r="B345" s="120"/>
      <c r="C345" s="121"/>
      <c r="D345" s="122" t="s">
        <v>2382</v>
      </c>
      <c r="E345" s="123">
        <v>51</v>
      </c>
    </row>
    <row r="346" s="86" customFormat="1" ht="17" customHeight="1" spans="1:5">
      <c r="A346" s="119" t="s">
        <v>2383</v>
      </c>
      <c r="B346" s="120"/>
      <c r="C346" s="121"/>
      <c r="D346" s="122" t="s">
        <v>2384</v>
      </c>
      <c r="E346" s="123">
        <v>51</v>
      </c>
    </row>
    <row r="347" s="86" customFormat="1" ht="17" customHeight="1" spans="1:5">
      <c r="A347" s="119" t="s">
        <v>2385</v>
      </c>
      <c r="B347" s="120"/>
      <c r="C347" s="121"/>
      <c r="D347" s="122" t="s">
        <v>2386</v>
      </c>
      <c r="E347" s="123">
        <v>468</v>
      </c>
    </row>
    <row r="348" s="86" customFormat="1" ht="17" customHeight="1" spans="1:5">
      <c r="A348" s="119" t="s">
        <v>2387</v>
      </c>
      <c r="B348" s="120"/>
      <c r="C348" s="121"/>
      <c r="D348" s="122" t="s">
        <v>2388</v>
      </c>
      <c r="E348" s="123">
        <v>468</v>
      </c>
    </row>
    <row r="349" s="86" customFormat="1" ht="17" customHeight="1" spans="1:5">
      <c r="A349" s="119" t="s">
        <v>2389</v>
      </c>
      <c r="B349" s="120"/>
      <c r="C349" s="121"/>
      <c r="D349" s="122" t="s">
        <v>1229</v>
      </c>
      <c r="E349" s="123">
        <v>42355</v>
      </c>
    </row>
    <row r="350" s="86" customFormat="1" ht="17" customHeight="1" spans="1:5">
      <c r="A350" s="119" t="s">
        <v>2390</v>
      </c>
      <c r="B350" s="120"/>
      <c r="C350" s="121"/>
      <c r="D350" s="122" t="s">
        <v>2391</v>
      </c>
      <c r="E350" s="123">
        <v>200</v>
      </c>
    </row>
    <row r="351" s="86" customFormat="1" ht="17" customHeight="1" spans="1:5">
      <c r="A351" s="119" t="s">
        <v>2392</v>
      </c>
      <c r="B351" s="120"/>
      <c r="C351" s="121"/>
      <c r="D351" s="122" t="s">
        <v>2393</v>
      </c>
      <c r="E351" s="123">
        <v>200</v>
      </c>
    </row>
    <row r="352" s="86" customFormat="1" ht="17" customHeight="1" spans="1:5">
      <c r="A352" s="119" t="s">
        <v>2394</v>
      </c>
      <c r="B352" s="120"/>
      <c r="C352" s="121"/>
      <c r="D352" s="122" t="s">
        <v>2395</v>
      </c>
      <c r="E352" s="123">
        <v>5117</v>
      </c>
    </row>
    <row r="353" s="86" customFormat="1" ht="17" customHeight="1" spans="1:5">
      <c r="A353" s="119" t="s">
        <v>2396</v>
      </c>
      <c r="B353" s="120"/>
      <c r="C353" s="121"/>
      <c r="D353" s="122" t="s">
        <v>2397</v>
      </c>
      <c r="E353" s="123">
        <v>148</v>
      </c>
    </row>
    <row r="354" s="86" customFormat="1" ht="17" customHeight="1" spans="1:5">
      <c r="A354" s="119" t="s">
        <v>2398</v>
      </c>
      <c r="B354" s="120"/>
      <c r="C354" s="121"/>
      <c r="D354" s="122" t="s">
        <v>2399</v>
      </c>
      <c r="E354" s="123">
        <v>4935</v>
      </c>
    </row>
    <row r="355" s="86" customFormat="1" ht="17" customHeight="1" spans="1:5">
      <c r="A355" s="119" t="s">
        <v>2400</v>
      </c>
      <c r="B355" s="120"/>
      <c r="C355" s="121"/>
      <c r="D355" s="122" t="s">
        <v>2401</v>
      </c>
      <c r="E355" s="123">
        <v>34</v>
      </c>
    </row>
    <row r="356" s="86" customFormat="1" ht="17" customHeight="1" spans="1:5">
      <c r="A356" s="119" t="s">
        <v>2402</v>
      </c>
      <c r="B356" s="120"/>
      <c r="C356" s="121"/>
      <c r="D356" s="122" t="s">
        <v>2403</v>
      </c>
      <c r="E356" s="123">
        <v>9475</v>
      </c>
    </row>
    <row r="357" s="86" customFormat="1" ht="17" customHeight="1" spans="1:5">
      <c r="A357" s="119" t="s">
        <v>2404</v>
      </c>
      <c r="B357" s="120"/>
      <c r="C357" s="121"/>
      <c r="D357" s="122" t="s">
        <v>2405</v>
      </c>
      <c r="E357" s="123">
        <v>211</v>
      </c>
    </row>
    <row r="358" s="86" customFormat="1" ht="17" customHeight="1" spans="1:5">
      <c r="A358" s="119" t="s">
        <v>2406</v>
      </c>
      <c r="B358" s="120"/>
      <c r="C358" s="121"/>
      <c r="D358" s="122" t="s">
        <v>2407</v>
      </c>
      <c r="E358" s="123">
        <v>9238</v>
      </c>
    </row>
    <row r="359" s="86" customFormat="1" ht="17" customHeight="1" spans="1:5">
      <c r="A359" s="119" t="s">
        <v>2408</v>
      </c>
      <c r="B359" s="120"/>
      <c r="C359" s="121"/>
      <c r="D359" s="122" t="s">
        <v>2409</v>
      </c>
      <c r="E359" s="123">
        <v>26</v>
      </c>
    </row>
    <row r="360" s="86" customFormat="1" ht="17" customHeight="1" spans="1:5">
      <c r="A360" s="119" t="s">
        <v>2410</v>
      </c>
      <c r="B360" s="120"/>
      <c r="C360" s="121"/>
      <c r="D360" s="122" t="s">
        <v>2411</v>
      </c>
      <c r="E360" s="123">
        <v>62</v>
      </c>
    </row>
    <row r="361" s="86" customFormat="1" ht="17" customHeight="1" spans="1:5">
      <c r="A361" s="119" t="s">
        <v>2412</v>
      </c>
      <c r="B361" s="120"/>
      <c r="C361" s="121"/>
      <c r="D361" s="122" t="s">
        <v>2413</v>
      </c>
      <c r="E361" s="123">
        <v>62</v>
      </c>
    </row>
    <row r="362" s="86" customFormat="1" ht="17" customHeight="1" spans="1:5">
      <c r="A362" s="119" t="s">
        <v>2414</v>
      </c>
      <c r="B362" s="120"/>
      <c r="C362" s="121"/>
      <c r="D362" s="122" t="s">
        <v>2415</v>
      </c>
      <c r="E362" s="123">
        <v>20</v>
      </c>
    </row>
    <row r="363" s="86" customFormat="1" ht="17" customHeight="1" spans="1:5">
      <c r="A363" s="119" t="s">
        <v>2416</v>
      </c>
      <c r="B363" s="120"/>
      <c r="C363" s="121"/>
      <c r="D363" s="122" t="s">
        <v>2417</v>
      </c>
      <c r="E363" s="123">
        <v>20</v>
      </c>
    </row>
    <row r="364" s="86" customFormat="1" ht="17" customHeight="1" spans="1:5">
      <c r="A364" s="119" t="s">
        <v>2418</v>
      </c>
      <c r="B364" s="120"/>
      <c r="C364" s="121"/>
      <c r="D364" s="122" t="s">
        <v>2419</v>
      </c>
      <c r="E364" s="123">
        <v>10707</v>
      </c>
    </row>
    <row r="365" s="86" customFormat="1" ht="17" customHeight="1" spans="1:5">
      <c r="A365" s="119" t="s">
        <v>2420</v>
      </c>
      <c r="B365" s="120"/>
      <c r="C365" s="121"/>
      <c r="D365" s="122" t="s">
        <v>2421</v>
      </c>
      <c r="E365" s="123">
        <v>10707</v>
      </c>
    </row>
    <row r="366" s="86" customFormat="1" ht="17" customHeight="1" spans="1:5">
      <c r="A366" s="119" t="s">
        <v>2422</v>
      </c>
      <c r="B366" s="120"/>
      <c r="C366" s="121"/>
      <c r="D366" s="122" t="s">
        <v>2423</v>
      </c>
      <c r="E366" s="123">
        <v>15142</v>
      </c>
    </row>
    <row r="367" s="86" customFormat="1" ht="17" customHeight="1" spans="1:5">
      <c r="A367" s="119" t="s">
        <v>2424</v>
      </c>
      <c r="B367" s="120"/>
      <c r="C367" s="121"/>
      <c r="D367" s="122" t="s">
        <v>2425</v>
      </c>
      <c r="E367" s="123">
        <v>15142</v>
      </c>
    </row>
    <row r="368" s="86" customFormat="1" ht="17" customHeight="1" spans="1:5">
      <c r="A368" s="119" t="s">
        <v>2426</v>
      </c>
      <c r="B368" s="120"/>
      <c r="C368" s="121"/>
      <c r="D368" s="122" t="s">
        <v>2427</v>
      </c>
      <c r="E368" s="123">
        <v>477</v>
      </c>
    </row>
    <row r="369" s="86" customFormat="1" ht="17" customHeight="1" spans="1:5">
      <c r="A369" s="119" t="s">
        <v>2428</v>
      </c>
      <c r="B369" s="120"/>
      <c r="C369" s="121"/>
      <c r="D369" s="122" t="s">
        <v>2429</v>
      </c>
      <c r="E369" s="123">
        <v>477</v>
      </c>
    </row>
    <row r="370" s="86" customFormat="1" ht="17" customHeight="1" spans="1:5">
      <c r="A370" s="119" t="s">
        <v>2430</v>
      </c>
      <c r="B370" s="120"/>
      <c r="C370" s="121"/>
      <c r="D370" s="122" t="s">
        <v>2431</v>
      </c>
      <c r="E370" s="123">
        <v>1155</v>
      </c>
    </row>
    <row r="371" s="86" customFormat="1" ht="17" customHeight="1" spans="1:5">
      <c r="A371" s="119" t="s">
        <v>2432</v>
      </c>
      <c r="B371" s="120"/>
      <c r="C371" s="121"/>
      <c r="D371" s="122" t="s">
        <v>2433</v>
      </c>
      <c r="E371" s="123">
        <v>1155</v>
      </c>
    </row>
    <row r="372" s="86" customFormat="1" ht="17" customHeight="1" spans="1:5">
      <c r="A372" s="119" t="s">
        <v>2434</v>
      </c>
      <c r="B372" s="120"/>
      <c r="C372" s="121"/>
      <c r="D372" s="122" t="s">
        <v>1300</v>
      </c>
      <c r="E372" s="123">
        <v>80493</v>
      </c>
    </row>
    <row r="373" s="86" customFormat="1" ht="17" customHeight="1" spans="1:5">
      <c r="A373" s="119" t="s">
        <v>2435</v>
      </c>
      <c r="B373" s="120"/>
      <c r="C373" s="121"/>
      <c r="D373" s="122" t="s">
        <v>2436</v>
      </c>
      <c r="E373" s="123">
        <v>34758</v>
      </c>
    </row>
    <row r="374" s="86" customFormat="1" ht="17" customHeight="1" spans="1:5">
      <c r="A374" s="119" t="s">
        <v>2437</v>
      </c>
      <c r="B374" s="120"/>
      <c r="C374" s="121"/>
      <c r="D374" s="122" t="s">
        <v>1789</v>
      </c>
      <c r="E374" s="123">
        <v>6644</v>
      </c>
    </row>
    <row r="375" s="86" customFormat="1" ht="17" customHeight="1" spans="1:5">
      <c r="A375" s="119" t="s">
        <v>2438</v>
      </c>
      <c r="B375" s="120"/>
      <c r="C375" s="121"/>
      <c r="D375" s="122" t="s">
        <v>1791</v>
      </c>
      <c r="E375" s="123">
        <v>4970</v>
      </c>
    </row>
    <row r="376" s="86" customFormat="1" ht="17" customHeight="1" spans="1:5">
      <c r="A376" s="119" t="s">
        <v>2439</v>
      </c>
      <c r="B376" s="120"/>
      <c r="C376" s="121"/>
      <c r="D376" s="122" t="s">
        <v>2440</v>
      </c>
      <c r="E376" s="123">
        <v>1579</v>
      </c>
    </row>
    <row r="377" s="86" customFormat="1" ht="17" customHeight="1" spans="1:5">
      <c r="A377" s="119" t="s">
        <v>2441</v>
      </c>
      <c r="B377" s="120"/>
      <c r="C377" s="121"/>
      <c r="D377" s="122" t="s">
        <v>2442</v>
      </c>
      <c r="E377" s="123">
        <v>840</v>
      </c>
    </row>
    <row r="378" s="86" customFormat="1" ht="17" customHeight="1" spans="1:5">
      <c r="A378" s="119" t="s">
        <v>2443</v>
      </c>
      <c r="B378" s="120"/>
      <c r="C378" s="121"/>
      <c r="D378" s="122" t="s">
        <v>2444</v>
      </c>
      <c r="E378" s="123">
        <v>43</v>
      </c>
    </row>
    <row r="379" s="86" customFormat="1" ht="17" customHeight="1" spans="1:5">
      <c r="A379" s="119" t="s">
        <v>2445</v>
      </c>
      <c r="B379" s="120"/>
      <c r="C379" s="121"/>
      <c r="D379" s="122" t="s">
        <v>2446</v>
      </c>
      <c r="E379" s="123">
        <v>20682</v>
      </c>
    </row>
    <row r="380" s="86" customFormat="1" ht="17" customHeight="1" spans="1:5">
      <c r="A380" s="119" t="s">
        <v>2447</v>
      </c>
      <c r="B380" s="120"/>
      <c r="C380" s="121"/>
      <c r="D380" s="122" t="s">
        <v>2448</v>
      </c>
      <c r="E380" s="123">
        <v>116</v>
      </c>
    </row>
    <row r="381" s="86" customFormat="1" ht="17" customHeight="1" spans="1:5">
      <c r="A381" s="119" t="s">
        <v>2449</v>
      </c>
      <c r="B381" s="120"/>
      <c r="C381" s="121"/>
      <c r="D381" s="122" t="s">
        <v>2450</v>
      </c>
      <c r="E381" s="123">
        <v>116</v>
      </c>
    </row>
    <row r="382" s="86" customFormat="1" ht="17" customHeight="1" spans="1:5">
      <c r="A382" s="119" t="s">
        <v>2451</v>
      </c>
      <c r="B382" s="120"/>
      <c r="C382" s="121"/>
      <c r="D382" s="122" t="s">
        <v>2452</v>
      </c>
      <c r="E382" s="123">
        <v>18058</v>
      </c>
    </row>
    <row r="383" s="86" customFormat="1" ht="17" customHeight="1" spans="1:5">
      <c r="A383" s="119" t="s">
        <v>2453</v>
      </c>
      <c r="B383" s="120"/>
      <c r="C383" s="121"/>
      <c r="D383" s="122" t="s">
        <v>2454</v>
      </c>
      <c r="E383" s="123">
        <v>13</v>
      </c>
    </row>
    <row r="384" s="86" customFormat="1" ht="17" customHeight="1" spans="1:5">
      <c r="A384" s="119" t="s">
        <v>2455</v>
      </c>
      <c r="B384" s="120"/>
      <c r="C384" s="121"/>
      <c r="D384" s="122" t="s">
        <v>2456</v>
      </c>
      <c r="E384" s="123">
        <v>18045</v>
      </c>
    </row>
    <row r="385" s="86" customFormat="1" ht="17" customHeight="1" spans="1:5">
      <c r="A385" s="119" t="s">
        <v>2457</v>
      </c>
      <c r="B385" s="120"/>
      <c r="C385" s="121"/>
      <c r="D385" s="122" t="s">
        <v>2458</v>
      </c>
      <c r="E385" s="123">
        <v>25365</v>
      </c>
    </row>
    <row r="386" s="86" customFormat="1" ht="17" customHeight="1" spans="1:5">
      <c r="A386" s="119" t="s">
        <v>2459</v>
      </c>
      <c r="B386" s="120"/>
      <c r="C386" s="121"/>
      <c r="D386" s="122" t="s">
        <v>2460</v>
      </c>
      <c r="E386" s="123">
        <v>25365</v>
      </c>
    </row>
    <row r="387" s="86" customFormat="1" ht="17" customHeight="1" spans="1:5">
      <c r="A387" s="119" t="s">
        <v>2461</v>
      </c>
      <c r="B387" s="120"/>
      <c r="C387" s="121"/>
      <c r="D387" s="122" t="s">
        <v>2462</v>
      </c>
      <c r="E387" s="123">
        <v>427</v>
      </c>
    </row>
    <row r="388" s="86" customFormat="1" ht="17" customHeight="1" spans="1:5">
      <c r="A388" s="119" t="s">
        <v>2463</v>
      </c>
      <c r="B388" s="120"/>
      <c r="C388" s="121"/>
      <c r="D388" s="122" t="s">
        <v>2464</v>
      </c>
      <c r="E388" s="123">
        <v>427</v>
      </c>
    </row>
    <row r="389" s="86" customFormat="1" ht="17" customHeight="1" spans="1:5">
      <c r="A389" s="119" t="s">
        <v>2465</v>
      </c>
      <c r="B389" s="120"/>
      <c r="C389" s="121"/>
      <c r="D389" s="122" t="s">
        <v>2466</v>
      </c>
      <c r="E389" s="123">
        <v>1769</v>
      </c>
    </row>
    <row r="390" s="86" customFormat="1" ht="17" customHeight="1" spans="1:5">
      <c r="A390" s="119" t="s">
        <v>2467</v>
      </c>
      <c r="B390" s="120"/>
      <c r="C390" s="121"/>
      <c r="D390" s="122" t="s">
        <v>2468</v>
      </c>
      <c r="E390" s="123">
        <v>1769</v>
      </c>
    </row>
    <row r="391" s="86" customFormat="1" ht="17" customHeight="1" spans="1:5">
      <c r="A391" s="119" t="s">
        <v>2469</v>
      </c>
      <c r="B391" s="120"/>
      <c r="C391" s="121"/>
      <c r="D391" s="122" t="s">
        <v>1320</v>
      </c>
      <c r="E391" s="123">
        <v>81187</v>
      </c>
    </row>
    <row r="392" s="86" customFormat="1" ht="17" customHeight="1" spans="1:5">
      <c r="A392" s="119" t="s">
        <v>2470</v>
      </c>
      <c r="B392" s="120"/>
      <c r="C392" s="121"/>
      <c r="D392" s="122" t="s">
        <v>2471</v>
      </c>
      <c r="E392" s="123">
        <v>48137</v>
      </c>
    </row>
    <row r="393" s="86" customFormat="1" ht="17" customHeight="1" spans="1:5">
      <c r="A393" s="119" t="s">
        <v>2472</v>
      </c>
      <c r="B393" s="120"/>
      <c r="C393" s="121"/>
      <c r="D393" s="122" t="s">
        <v>1789</v>
      </c>
      <c r="E393" s="123">
        <v>4046</v>
      </c>
    </row>
    <row r="394" s="86" customFormat="1" ht="17" customHeight="1" spans="1:5">
      <c r="A394" s="119" t="s">
        <v>2473</v>
      </c>
      <c r="B394" s="120"/>
      <c r="C394" s="121"/>
      <c r="D394" s="122" t="s">
        <v>1791</v>
      </c>
      <c r="E394" s="123">
        <v>671</v>
      </c>
    </row>
    <row r="395" s="86" customFormat="1" ht="17" customHeight="1" spans="1:5">
      <c r="A395" s="119" t="s">
        <v>2474</v>
      </c>
      <c r="B395" s="120"/>
      <c r="C395" s="121"/>
      <c r="D395" s="122" t="s">
        <v>1813</v>
      </c>
      <c r="E395" s="123">
        <v>350</v>
      </c>
    </row>
    <row r="396" s="86" customFormat="1" ht="17" customHeight="1" spans="1:5">
      <c r="A396" s="119" t="s">
        <v>2475</v>
      </c>
      <c r="B396" s="120"/>
      <c r="C396" s="121"/>
      <c r="D396" s="122" t="s">
        <v>2476</v>
      </c>
      <c r="E396" s="123">
        <v>1915</v>
      </c>
    </row>
    <row r="397" s="86" customFormat="1" ht="17" customHeight="1" spans="1:5">
      <c r="A397" s="119" t="s">
        <v>2477</v>
      </c>
      <c r="B397" s="120"/>
      <c r="C397" s="121"/>
      <c r="D397" s="122" t="s">
        <v>2478</v>
      </c>
      <c r="E397" s="123">
        <v>1267</v>
      </c>
    </row>
    <row r="398" s="86" customFormat="1" ht="17" customHeight="1" spans="1:5">
      <c r="A398" s="119" t="s">
        <v>2479</v>
      </c>
      <c r="B398" s="120"/>
      <c r="C398" s="121"/>
      <c r="D398" s="122" t="s">
        <v>2480</v>
      </c>
      <c r="E398" s="123">
        <v>136</v>
      </c>
    </row>
    <row r="399" s="86" customFormat="1" ht="17" customHeight="1" spans="1:5">
      <c r="A399" s="119" t="s">
        <v>2481</v>
      </c>
      <c r="B399" s="120"/>
      <c r="C399" s="121"/>
      <c r="D399" s="122" t="s">
        <v>2482</v>
      </c>
      <c r="E399" s="123">
        <v>82</v>
      </c>
    </row>
    <row r="400" s="86" customFormat="1" ht="17" customHeight="1" spans="1:5">
      <c r="A400" s="119" t="s">
        <v>2483</v>
      </c>
      <c r="B400" s="120"/>
      <c r="C400" s="121"/>
      <c r="D400" s="122" t="s">
        <v>2484</v>
      </c>
      <c r="E400" s="123">
        <v>696</v>
      </c>
    </row>
    <row r="401" s="86" customFormat="1" ht="17" customHeight="1" spans="1:5">
      <c r="A401" s="119" t="s">
        <v>2485</v>
      </c>
      <c r="B401" s="120"/>
      <c r="C401" s="121"/>
      <c r="D401" s="122" t="s">
        <v>2486</v>
      </c>
      <c r="E401" s="123">
        <v>127</v>
      </c>
    </row>
    <row r="402" s="86" customFormat="1" ht="17" customHeight="1" spans="1:5">
      <c r="A402" s="119" t="s">
        <v>2487</v>
      </c>
      <c r="B402" s="120"/>
      <c r="C402" s="121"/>
      <c r="D402" s="122" t="s">
        <v>2488</v>
      </c>
      <c r="E402" s="123">
        <v>18159</v>
      </c>
    </row>
    <row r="403" s="86" customFormat="1" ht="17" customHeight="1" spans="1:5">
      <c r="A403" s="119" t="s">
        <v>2489</v>
      </c>
      <c r="B403" s="120"/>
      <c r="C403" s="121"/>
      <c r="D403" s="122" t="s">
        <v>2490</v>
      </c>
      <c r="E403" s="123">
        <v>3402</v>
      </c>
    </row>
    <row r="404" s="86" customFormat="1" ht="17" customHeight="1" spans="1:5">
      <c r="A404" s="119" t="s">
        <v>2491</v>
      </c>
      <c r="B404" s="120"/>
      <c r="C404" s="121"/>
      <c r="D404" s="122" t="s">
        <v>2492</v>
      </c>
      <c r="E404" s="123">
        <v>148</v>
      </c>
    </row>
    <row r="405" s="86" customFormat="1" ht="17" customHeight="1" spans="1:5">
      <c r="A405" s="119" t="s">
        <v>2493</v>
      </c>
      <c r="B405" s="120"/>
      <c r="C405" s="121"/>
      <c r="D405" s="122" t="s">
        <v>2494</v>
      </c>
      <c r="E405" s="123">
        <v>1412</v>
      </c>
    </row>
    <row r="406" s="86" customFormat="1" ht="17" customHeight="1" spans="1:5">
      <c r="A406" s="119" t="s">
        <v>2495</v>
      </c>
      <c r="B406" s="120"/>
      <c r="C406" s="121"/>
      <c r="D406" s="122" t="s">
        <v>2496</v>
      </c>
      <c r="E406" s="123">
        <v>195</v>
      </c>
    </row>
    <row r="407" s="86" customFormat="1" ht="17" customHeight="1" spans="1:5">
      <c r="A407" s="119" t="s">
        <v>2497</v>
      </c>
      <c r="B407" s="120"/>
      <c r="C407" s="121"/>
      <c r="D407" s="122" t="s">
        <v>2498</v>
      </c>
      <c r="E407" s="123">
        <v>4440</v>
      </c>
    </row>
    <row r="408" s="86" customFormat="1" ht="17" customHeight="1" spans="1:5">
      <c r="A408" s="119" t="s">
        <v>2499</v>
      </c>
      <c r="B408" s="120"/>
      <c r="C408" s="121"/>
      <c r="D408" s="122" t="s">
        <v>2500</v>
      </c>
      <c r="E408" s="123">
        <v>220</v>
      </c>
    </row>
    <row r="409" s="86" customFormat="1" ht="17" customHeight="1" spans="1:5">
      <c r="A409" s="119" t="s">
        <v>2501</v>
      </c>
      <c r="B409" s="120"/>
      <c r="C409" s="121"/>
      <c r="D409" s="122" t="s">
        <v>2502</v>
      </c>
      <c r="E409" s="123">
        <v>170</v>
      </c>
    </row>
    <row r="410" s="86" customFormat="1" ht="17" customHeight="1" spans="1:5">
      <c r="A410" s="119" t="s">
        <v>2503</v>
      </c>
      <c r="B410" s="120"/>
      <c r="C410" s="121"/>
      <c r="D410" s="122" t="s">
        <v>2504</v>
      </c>
      <c r="E410" s="123">
        <v>230</v>
      </c>
    </row>
    <row r="411" s="86" customFormat="1" ht="17" customHeight="1" spans="1:5">
      <c r="A411" s="119" t="s">
        <v>2505</v>
      </c>
      <c r="B411" s="120"/>
      <c r="C411" s="121"/>
      <c r="D411" s="122" t="s">
        <v>2506</v>
      </c>
      <c r="E411" s="123">
        <v>10471</v>
      </c>
    </row>
    <row r="412" s="86" customFormat="1" ht="17" customHeight="1" spans="1:5">
      <c r="A412" s="119" t="s">
        <v>2507</v>
      </c>
      <c r="B412" s="120"/>
      <c r="C412" s="121"/>
      <c r="D412" s="122" t="s">
        <v>2508</v>
      </c>
      <c r="E412" s="123">
        <v>925</v>
      </c>
    </row>
    <row r="413" s="86" customFormat="1" ht="17" customHeight="1" spans="1:5">
      <c r="A413" s="119" t="s">
        <v>2509</v>
      </c>
      <c r="B413" s="120"/>
      <c r="C413" s="121"/>
      <c r="D413" s="122" t="s">
        <v>2510</v>
      </c>
      <c r="E413" s="123">
        <v>282</v>
      </c>
    </row>
    <row r="414" s="86" customFormat="1" ht="17" customHeight="1" spans="1:5">
      <c r="A414" s="119" t="s">
        <v>2511</v>
      </c>
      <c r="B414" s="120"/>
      <c r="C414" s="121"/>
      <c r="D414" s="122" t="s">
        <v>2512</v>
      </c>
      <c r="E414" s="123">
        <v>61</v>
      </c>
    </row>
    <row r="415" s="86" customFormat="1" ht="17" customHeight="1" spans="1:5">
      <c r="A415" s="119" t="s">
        <v>2513</v>
      </c>
      <c r="B415" s="120"/>
      <c r="C415" s="121"/>
      <c r="D415" s="122" t="s">
        <v>2514</v>
      </c>
      <c r="E415" s="123">
        <v>44</v>
      </c>
    </row>
    <row r="416" s="86" customFormat="1" ht="17" customHeight="1" spans="1:5">
      <c r="A416" s="119" t="s">
        <v>2515</v>
      </c>
      <c r="B416" s="120"/>
      <c r="C416" s="121"/>
      <c r="D416" s="122" t="s">
        <v>2516</v>
      </c>
      <c r="E416" s="123">
        <v>50</v>
      </c>
    </row>
    <row r="417" s="86" customFormat="1" ht="17" customHeight="1" spans="1:5">
      <c r="A417" s="119" t="s">
        <v>2517</v>
      </c>
      <c r="B417" s="120"/>
      <c r="C417" s="121"/>
      <c r="D417" s="122" t="s">
        <v>2518</v>
      </c>
      <c r="E417" s="123">
        <v>145</v>
      </c>
    </row>
    <row r="418" s="86" customFormat="1" ht="17" customHeight="1" spans="1:5">
      <c r="A418" s="119" t="s">
        <v>2519</v>
      </c>
      <c r="B418" s="120"/>
      <c r="C418" s="121"/>
      <c r="D418" s="122" t="s">
        <v>2520</v>
      </c>
      <c r="E418" s="123">
        <v>343</v>
      </c>
    </row>
    <row r="419" s="86" customFormat="1" ht="17" customHeight="1" spans="1:5">
      <c r="A419" s="119" t="s">
        <v>2521</v>
      </c>
      <c r="B419" s="120"/>
      <c r="C419" s="121"/>
      <c r="D419" s="122" t="s">
        <v>2522</v>
      </c>
      <c r="E419" s="123">
        <v>17938</v>
      </c>
    </row>
    <row r="420" s="86" customFormat="1" ht="17" customHeight="1" spans="1:5">
      <c r="A420" s="119" t="s">
        <v>2523</v>
      </c>
      <c r="B420" s="120"/>
      <c r="C420" s="121"/>
      <c r="D420" s="122" t="s">
        <v>1789</v>
      </c>
      <c r="E420" s="123">
        <v>518</v>
      </c>
    </row>
    <row r="421" s="86" customFormat="1" ht="17" customHeight="1" spans="1:5">
      <c r="A421" s="119" t="s">
        <v>2524</v>
      </c>
      <c r="B421" s="120"/>
      <c r="C421" s="121"/>
      <c r="D421" s="122" t="s">
        <v>1791</v>
      </c>
      <c r="E421" s="123">
        <v>63</v>
      </c>
    </row>
    <row r="422" s="86" customFormat="1" ht="17" customHeight="1" spans="1:5">
      <c r="A422" s="119" t="s">
        <v>2525</v>
      </c>
      <c r="B422" s="120"/>
      <c r="C422" s="121"/>
      <c r="D422" s="122" t="s">
        <v>2526</v>
      </c>
      <c r="E422" s="123">
        <v>418</v>
      </c>
    </row>
    <row r="423" s="86" customFormat="1" ht="17" customHeight="1" spans="1:5">
      <c r="A423" s="119" t="s">
        <v>2527</v>
      </c>
      <c r="B423" s="120"/>
      <c r="C423" s="121"/>
      <c r="D423" s="122" t="s">
        <v>2528</v>
      </c>
      <c r="E423" s="123">
        <v>4213</v>
      </c>
    </row>
    <row r="424" s="86" customFormat="1" ht="17" customHeight="1" spans="1:5">
      <c r="A424" s="119" t="s">
        <v>2529</v>
      </c>
      <c r="B424" s="120"/>
      <c r="C424" s="121"/>
      <c r="D424" s="122" t="s">
        <v>2530</v>
      </c>
      <c r="E424" s="123">
        <v>2595</v>
      </c>
    </row>
    <row r="425" s="86" customFormat="1" ht="17" customHeight="1" spans="1:5">
      <c r="A425" s="119" t="s">
        <v>2531</v>
      </c>
      <c r="B425" s="120"/>
      <c r="C425" s="121"/>
      <c r="D425" s="122" t="s">
        <v>2532</v>
      </c>
      <c r="E425" s="123">
        <v>561</v>
      </c>
    </row>
    <row r="426" s="86" customFormat="1" ht="17" customHeight="1" spans="1:5">
      <c r="A426" s="119" t="s">
        <v>2533</v>
      </c>
      <c r="B426" s="120"/>
      <c r="C426" s="121"/>
      <c r="D426" s="122" t="s">
        <v>2534</v>
      </c>
      <c r="E426" s="123">
        <v>260</v>
      </c>
    </row>
    <row r="427" s="86" customFormat="1" ht="17" customHeight="1" spans="1:5">
      <c r="A427" s="119" t="s">
        <v>2535</v>
      </c>
      <c r="B427" s="120"/>
      <c r="C427" s="121"/>
      <c r="D427" s="122" t="s">
        <v>2536</v>
      </c>
      <c r="E427" s="123">
        <v>304</v>
      </c>
    </row>
    <row r="428" s="86" customFormat="1" ht="17" customHeight="1" spans="1:5">
      <c r="A428" s="119" t="s">
        <v>2537</v>
      </c>
      <c r="B428" s="120"/>
      <c r="C428" s="121"/>
      <c r="D428" s="122" t="s">
        <v>2538</v>
      </c>
      <c r="E428" s="123">
        <v>1597</v>
      </c>
    </row>
    <row r="429" s="86" customFormat="1" ht="17" customHeight="1" spans="1:5">
      <c r="A429" s="119" t="s">
        <v>2539</v>
      </c>
      <c r="B429" s="120"/>
      <c r="C429" s="121"/>
      <c r="D429" s="122" t="s">
        <v>2540</v>
      </c>
      <c r="E429" s="123">
        <v>1889</v>
      </c>
    </row>
    <row r="430" s="86" customFormat="1" ht="17" customHeight="1" spans="1:5">
      <c r="A430" s="119" t="s">
        <v>2541</v>
      </c>
      <c r="B430" s="120"/>
      <c r="C430" s="121"/>
      <c r="D430" s="122" t="s">
        <v>2542</v>
      </c>
      <c r="E430" s="123">
        <v>218</v>
      </c>
    </row>
    <row r="431" s="86" customFormat="1" ht="17" customHeight="1" spans="1:5">
      <c r="A431" s="119" t="s">
        <v>2543</v>
      </c>
      <c r="B431" s="120"/>
      <c r="C431" s="121"/>
      <c r="D431" s="122" t="s">
        <v>2544</v>
      </c>
      <c r="E431" s="123">
        <v>189</v>
      </c>
    </row>
    <row r="432" s="86" customFormat="1" ht="17" customHeight="1" spans="1:5">
      <c r="A432" s="119" t="s">
        <v>2545</v>
      </c>
      <c r="B432" s="120"/>
      <c r="C432" s="121"/>
      <c r="D432" s="122" t="s">
        <v>2546</v>
      </c>
      <c r="E432" s="123">
        <v>5113</v>
      </c>
    </row>
    <row r="433" s="86" customFormat="1" ht="17" customHeight="1" spans="1:5">
      <c r="A433" s="119" t="s">
        <v>2547</v>
      </c>
      <c r="B433" s="120"/>
      <c r="C433" s="121"/>
      <c r="D433" s="122" t="s">
        <v>2548</v>
      </c>
      <c r="E433" s="123">
        <v>2757</v>
      </c>
    </row>
    <row r="434" s="86" customFormat="1" ht="17" customHeight="1" spans="1:5">
      <c r="A434" s="119" t="s">
        <v>2549</v>
      </c>
      <c r="B434" s="120"/>
      <c r="C434" s="121"/>
      <c r="D434" s="122" t="s">
        <v>1791</v>
      </c>
      <c r="E434" s="123">
        <v>627</v>
      </c>
    </row>
    <row r="435" s="86" customFormat="1" ht="17" customHeight="1" spans="1:5">
      <c r="A435" s="119" t="s">
        <v>2550</v>
      </c>
      <c r="B435" s="120"/>
      <c r="C435" s="121"/>
      <c r="D435" s="122" t="s">
        <v>2551</v>
      </c>
      <c r="E435" s="123">
        <v>34</v>
      </c>
    </row>
    <row r="436" s="86" customFormat="1" ht="17" customHeight="1" spans="1:5">
      <c r="A436" s="119" t="s">
        <v>2552</v>
      </c>
      <c r="B436" s="120"/>
      <c r="C436" s="121"/>
      <c r="D436" s="122" t="s">
        <v>2553</v>
      </c>
      <c r="E436" s="123">
        <v>246</v>
      </c>
    </row>
    <row r="437" s="86" customFormat="1" ht="17" customHeight="1" spans="1:5">
      <c r="A437" s="119" t="s">
        <v>2554</v>
      </c>
      <c r="B437" s="120"/>
      <c r="C437" s="121"/>
      <c r="D437" s="122" t="s">
        <v>2555</v>
      </c>
      <c r="E437" s="123">
        <v>1850</v>
      </c>
    </row>
    <row r="438" s="86" customFormat="1" ht="17" customHeight="1" spans="1:5">
      <c r="A438" s="119" t="s">
        <v>2556</v>
      </c>
      <c r="B438" s="120"/>
      <c r="C438" s="121"/>
      <c r="D438" s="122" t="s">
        <v>2557</v>
      </c>
      <c r="E438" s="123">
        <v>9006</v>
      </c>
    </row>
    <row r="439" s="86" customFormat="1" ht="17" customHeight="1" spans="1:5">
      <c r="A439" s="119" t="s">
        <v>2558</v>
      </c>
      <c r="B439" s="120"/>
      <c r="C439" s="121"/>
      <c r="D439" s="122" t="s">
        <v>2559</v>
      </c>
      <c r="E439" s="123">
        <v>1325</v>
      </c>
    </row>
    <row r="440" s="86" customFormat="1" ht="17" customHeight="1" spans="1:5">
      <c r="A440" s="119" t="s">
        <v>2560</v>
      </c>
      <c r="B440" s="120"/>
      <c r="C440" s="121"/>
      <c r="D440" s="122" t="s">
        <v>2561</v>
      </c>
      <c r="E440" s="123">
        <v>6952</v>
      </c>
    </row>
    <row r="441" s="86" customFormat="1" ht="17" customHeight="1" spans="1:5">
      <c r="A441" s="119" t="s">
        <v>2562</v>
      </c>
      <c r="B441" s="120"/>
      <c r="C441" s="121"/>
      <c r="D441" s="122" t="s">
        <v>2563</v>
      </c>
      <c r="E441" s="123">
        <v>493</v>
      </c>
    </row>
    <row r="442" s="86" customFormat="1" ht="17" customHeight="1" spans="1:5">
      <c r="A442" s="119" t="s">
        <v>2564</v>
      </c>
      <c r="B442" s="120"/>
      <c r="C442" s="121"/>
      <c r="D442" s="122" t="s">
        <v>2565</v>
      </c>
      <c r="E442" s="123">
        <v>200</v>
      </c>
    </row>
    <row r="443" s="86" customFormat="1" ht="17" customHeight="1" spans="1:5">
      <c r="A443" s="119" t="s">
        <v>2566</v>
      </c>
      <c r="B443" s="120"/>
      <c r="C443" s="121"/>
      <c r="D443" s="122" t="s">
        <v>2567</v>
      </c>
      <c r="E443" s="123">
        <v>36</v>
      </c>
    </row>
    <row r="444" s="86" customFormat="1" ht="17" customHeight="1" spans="1:5">
      <c r="A444" s="119" t="s">
        <v>2568</v>
      </c>
      <c r="B444" s="120"/>
      <c r="C444" s="121"/>
      <c r="D444" s="122" t="s">
        <v>2569</v>
      </c>
      <c r="E444" s="123">
        <v>32</v>
      </c>
    </row>
    <row r="445" s="86" customFormat="1" ht="17" customHeight="1" spans="1:5">
      <c r="A445" s="119" t="s">
        <v>2570</v>
      </c>
      <c r="B445" s="120"/>
      <c r="C445" s="121"/>
      <c r="D445" s="122" t="s">
        <v>2571</v>
      </c>
      <c r="E445" s="123">
        <v>32</v>
      </c>
    </row>
    <row r="446" s="86" customFormat="1" ht="17" customHeight="1" spans="1:5">
      <c r="A446" s="119" t="s">
        <v>2572</v>
      </c>
      <c r="B446" s="120"/>
      <c r="C446" s="121"/>
      <c r="D446" s="122" t="s">
        <v>2573</v>
      </c>
      <c r="E446" s="123">
        <v>1992</v>
      </c>
    </row>
    <row r="447" s="86" customFormat="1" ht="17" customHeight="1" spans="1:5">
      <c r="A447" s="119" t="s">
        <v>2574</v>
      </c>
      <c r="B447" s="120"/>
      <c r="C447" s="121"/>
      <c r="D447" s="122" t="s">
        <v>2575</v>
      </c>
      <c r="E447" s="123">
        <v>1992</v>
      </c>
    </row>
    <row r="448" s="86" customFormat="1" ht="17" customHeight="1" spans="1:5">
      <c r="A448" s="119" t="s">
        <v>2576</v>
      </c>
      <c r="B448" s="120"/>
      <c r="C448" s="121"/>
      <c r="D448" s="122" t="s">
        <v>2577</v>
      </c>
      <c r="E448" s="123">
        <v>400</v>
      </c>
    </row>
    <row r="449" s="86" customFormat="1" ht="17" customHeight="1" spans="1:5">
      <c r="A449" s="119" t="s">
        <v>2578</v>
      </c>
      <c r="B449" s="120"/>
      <c r="C449" s="121"/>
      <c r="D449" s="122" t="s">
        <v>2579</v>
      </c>
      <c r="E449" s="123">
        <v>400</v>
      </c>
    </row>
    <row r="450" s="86" customFormat="1" ht="17" customHeight="1" spans="1:5">
      <c r="A450" s="119" t="s">
        <v>2580</v>
      </c>
      <c r="B450" s="120"/>
      <c r="C450" s="121"/>
      <c r="D450" s="122" t="s">
        <v>1416</v>
      </c>
      <c r="E450" s="123">
        <v>22466</v>
      </c>
    </row>
    <row r="451" s="86" customFormat="1" ht="17" customHeight="1" spans="1:5">
      <c r="A451" s="119" t="s">
        <v>2581</v>
      </c>
      <c r="B451" s="120"/>
      <c r="C451" s="121"/>
      <c r="D451" s="122" t="s">
        <v>2582</v>
      </c>
      <c r="E451" s="123">
        <v>14098</v>
      </c>
    </row>
    <row r="452" s="86" customFormat="1" ht="17" customHeight="1" spans="1:5">
      <c r="A452" s="119" t="s">
        <v>2583</v>
      </c>
      <c r="B452" s="120"/>
      <c r="C452" s="121"/>
      <c r="D452" s="122" t="s">
        <v>1789</v>
      </c>
      <c r="E452" s="123">
        <v>3266</v>
      </c>
    </row>
    <row r="453" s="86" customFormat="1" ht="17" customHeight="1" spans="1:5">
      <c r="A453" s="119" t="s">
        <v>2584</v>
      </c>
      <c r="B453" s="120"/>
      <c r="C453" s="121"/>
      <c r="D453" s="122" t="s">
        <v>1791</v>
      </c>
      <c r="E453" s="123">
        <v>620</v>
      </c>
    </row>
    <row r="454" s="86" customFormat="1" ht="17" customHeight="1" spans="1:5">
      <c r="A454" s="119" t="s">
        <v>2585</v>
      </c>
      <c r="B454" s="120"/>
      <c r="C454" s="121"/>
      <c r="D454" s="122" t="s">
        <v>2586</v>
      </c>
      <c r="E454" s="123">
        <v>2513</v>
      </c>
    </row>
    <row r="455" s="86" customFormat="1" ht="17" customHeight="1" spans="1:5">
      <c r="A455" s="119" t="s">
        <v>2587</v>
      </c>
      <c r="B455" s="120"/>
      <c r="C455" s="121"/>
      <c r="D455" s="122" t="s">
        <v>2588</v>
      </c>
      <c r="E455" s="123">
        <v>2975</v>
      </c>
    </row>
    <row r="456" s="86" customFormat="1" ht="17" customHeight="1" spans="1:5">
      <c r="A456" s="119" t="s">
        <v>2589</v>
      </c>
      <c r="B456" s="120"/>
      <c r="C456" s="121"/>
      <c r="D456" s="122" t="s">
        <v>2590</v>
      </c>
      <c r="E456" s="123">
        <v>2116</v>
      </c>
    </row>
    <row r="457" s="86" customFormat="1" ht="17" customHeight="1" spans="1:5">
      <c r="A457" s="119" t="s">
        <v>2591</v>
      </c>
      <c r="B457" s="120"/>
      <c r="C457" s="121"/>
      <c r="D457" s="122" t="s">
        <v>2592</v>
      </c>
      <c r="E457" s="123">
        <v>2609</v>
      </c>
    </row>
    <row r="458" s="86" customFormat="1" ht="17" customHeight="1" spans="1:5">
      <c r="A458" s="119" t="s">
        <v>2593</v>
      </c>
      <c r="B458" s="120"/>
      <c r="C458" s="121"/>
      <c r="D458" s="122" t="s">
        <v>2594</v>
      </c>
      <c r="E458" s="123">
        <v>54</v>
      </c>
    </row>
    <row r="459" s="86" customFormat="1" ht="17" customHeight="1" spans="1:5">
      <c r="A459" s="119" t="s">
        <v>2595</v>
      </c>
      <c r="B459" s="120"/>
      <c r="C459" s="121"/>
      <c r="D459" s="122" t="s">
        <v>2596</v>
      </c>
      <c r="E459" s="123">
        <v>0</v>
      </c>
    </row>
    <row r="460" s="86" customFormat="1" ht="17" customHeight="1" spans="1:5">
      <c r="A460" s="119" t="s">
        <v>2597</v>
      </c>
      <c r="B460" s="120"/>
      <c r="C460" s="121"/>
      <c r="D460" s="122" t="s">
        <v>2598</v>
      </c>
      <c r="E460" s="123">
        <v>53</v>
      </c>
    </row>
    <row r="461" s="86" customFormat="1" ht="17" customHeight="1" spans="1:5">
      <c r="A461" s="119" t="s">
        <v>2599</v>
      </c>
      <c r="B461" s="120"/>
      <c r="C461" s="121"/>
      <c r="D461" s="122" t="s">
        <v>2600</v>
      </c>
      <c r="E461" s="123">
        <v>1521</v>
      </c>
    </row>
    <row r="462" s="86" customFormat="1" ht="17" customHeight="1" spans="1:5">
      <c r="A462" s="119" t="s">
        <v>2601</v>
      </c>
      <c r="B462" s="120"/>
      <c r="C462" s="121"/>
      <c r="D462" s="122" t="s">
        <v>2602</v>
      </c>
      <c r="E462" s="123">
        <v>1230</v>
      </c>
    </row>
    <row r="463" s="86" customFormat="1" ht="17" customHeight="1" spans="1:5">
      <c r="A463" s="119" t="s">
        <v>2603</v>
      </c>
      <c r="B463" s="120"/>
      <c r="C463" s="121"/>
      <c r="D463" s="122" t="s">
        <v>2604</v>
      </c>
      <c r="E463" s="123">
        <v>23</v>
      </c>
    </row>
    <row r="464" s="86" customFormat="1" ht="17" customHeight="1" spans="1:5">
      <c r="A464" s="119" t="s">
        <v>2605</v>
      </c>
      <c r="B464" s="120"/>
      <c r="C464" s="121"/>
      <c r="D464" s="122" t="s">
        <v>2606</v>
      </c>
      <c r="E464" s="123">
        <v>187</v>
      </c>
    </row>
    <row r="465" s="86" customFormat="1" ht="17" customHeight="1" spans="1:5">
      <c r="A465" s="119" t="s">
        <v>2607</v>
      </c>
      <c r="B465" s="120"/>
      <c r="C465" s="121"/>
      <c r="D465" s="122" t="s">
        <v>2608</v>
      </c>
      <c r="E465" s="123">
        <v>80</v>
      </c>
    </row>
    <row r="466" s="86" customFormat="1" ht="17" customHeight="1" spans="1:5">
      <c r="A466" s="119" t="s">
        <v>2609</v>
      </c>
      <c r="B466" s="120"/>
      <c r="C466" s="121"/>
      <c r="D466" s="122" t="s">
        <v>2610</v>
      </c>
      <c r="E466" s="123">
        <v>1759</v>
      </c>
    </row>
    <row r="467" s="86" customFormat="1" ht="17" customHeight="1" spans="1:5">
      <c r="A467" s="119" t="s">
        <v>2611</v>
      </c>
      <c r="B467" s="120"/>
      <c r="C467" s="121"/>
      <c r="D467" s="122" t="s">
        <v>2612</v>
      </c>
      <c r="E467" s="123">
        <v>1759</v>
      </c>
    </row>
    <row r="468" s="86" customFormat="1" ht="17" customHeight="1" spans="1:5">
      <c r="A468" s="119" t="s">
        <v>2613</v>
      </c>
      <c r="B468" s="120"/>
      <c r="C468" s="121"/>
      <c r="D468" s="122" t="s">
        <v>2614</v>
      </c>
      <c r="E468" s="123">
        <v>5035</v>
      </c>
    </row>
    <row r="469" s="86" customFormat="1" ht="17" customHeight="1" spans="1:5">
      <c r="A469" s="119" t="s">
        <v>2615</v>
      </c>
      <c r="B469" s="120"/>
      <c r="C469" s="121"/>
      <c r="D469" s="122" t="s">
        <v>2616</v>
      </c>
      <c r="E469" s="123">
        <v>5025</v>
      </c>
    </row>
    <row r="470" s="86" customFormat="1" ht="17" customHeight="1" spans="1:5">
      <c r="A470" s="119" t="s">
        <v>2617</v>
      </c>
      <c r="B470" s="120"/>
      <c r="C470" s="121"/>
      <c r="D470" s="122" t="s">
        <v>2618</v>
      </c>
      <c r="E470" s="123">
        <v>10</v>
      </c>
    </row>
    <row r="471" s="86" customFormat="1" ht="17" customHeight="1" spans="1:5">
      <c r="A471" s="119" t="s">
        <v>2619</v>
      </c>
      <c r="B471" s="120"/>
      <c r="C471" s="121"/>
      <c r="D471" s="122" t="s">
        <v>1467</v>
      </c>
      <c r="E471" s="123">
        <v>27848</v>
      </c>
    </row>
    <row r="472" s="86" customFormat="1" ht="17" customHeight="1" spans="1:5">
      <c r="A472" s="119" t="s">
        <v>2620</v>
      </c>
      <c r="B472" s="120"/>
      <c r="C472" s="121"/>
      <c r="D472" s="122" t="s">
        <v>2621</v>
      </c>
      <c r="E472" s="123">
        <v>6450</v>
      </c>
    </row>
    <row r="473" s="86" customFormat="1" ht="17" customHeight="1" spans="1:5">
      <c r="A473" s="119" t="s">
        <v>2622</v>
      </c>
      <c r="B473" s="120"/>
      <c r="C473" s="121"/>
      <c r="D473" s="122" t="s">
        <v>1789</v>
      </c>
      <c r="E473" s="123">
        <v>184</v>
      </c>
    </row>
    <row r="474" s="86" customFormat="1" ht="17" customHeight="1" spans="1:5">
      <c r="A474" s="119" t="s">
        <v>2623</v>
      </c>
      <c r="B474" s="120"/>
      <c r="C474" s="121"/>
      <c r="D474" s="122" t="s">
        <v>1791</v>
      </c>
      <c r="E474" s="123">
        <v>54</v>
      </c>
    </row>
    <row r="475" s="86" customFormat="1" ht="17" customHeight="1" spans="1:5">
      <c r="A475" s="119" t="s">
        <v>2624</v>
      </c>
      <c r="B475" s="120"/>
      <c r="C475" s="121"/>
      <c r="D475" s="122" t="s">
        <v>2625</v>
      </c>
      <c r="E475" s="123">
        <v>6212</v>
      </c>
    </row>
    <row r="476" s="86" customFormat="1" ht="17" customHeight="1" spans="1:5">
      <c r="A476" s="119" t="s">
        <v>2626</v>
      </c>
      <c r="B476" s="120"/>
      <c r="C476" s="121"/>
      <c r="D476" s="122" t="s">
        <v>2627</v>
      </c>
      <c r="E476" s="123">
        <v>1441</v>
      </c>
    </row>
    <row r="477" s="86" customFormat="1" ht="17" customHeight="1" spans="1:5">
      <c r="A477" s="119" t="s">
        <v>2628</v>
      </c>
      <c r="B477" s="120"/>
      <c r="C477" s="121"/>
      <c r="D477" s="122" t="s">
        <v>1789</v>
      </c>
      <c r="E477" s="123">
        <v>426</v>
      </c>
    </row>
    <row r="478" s="86" customFormat="1" ht="17" customHeight="1" spans="1:5">
      <c r="A478" s="119" t="s">
        <v>2629</v>
      </c>
      <c r="B478" s="120"/>
      <c r="C478" s="121"/>
      <c r="D478" s="122" t="s">
        <v>1791</v>
      </c>
      <c r="E478" s="123">
        <v>836</v>
      </c>
    </row>
    <row r="479" s="86" customFormat="1" ht="17" customHeight="1" spans="1:5">
      <c r="A479" s="119" t="s">
        <v>2630</v>
      </c>
      <c r="B479" s="120"/>
      <c r="C479" s="121"/>
      <c r="D479" s="122" t="s">
        <v>2631</v>
      </c>
      <c r="E479" s="123">
        <v>179</v>
      </c>
    </row>
    <row r="480" s="86" customFormat="1" ht="17" customHeight="1" spans="1:5">
      <c r="A480" s="119" t="s">
        <v>2632</v>
      </c>
      <c r="B480" s="120"/>
      <c r="C480" s="121"/>
      <c r="D480" s="122" t="s">
        <v>2633</v>
      </c>
      <c r="E480" s="123">
        <v>441</v>
      </c>
    </row>
    <row r="481" s="86" customFormat="1" ht="17" customHeight="1" spans="1:5">
      <c r="A481" s="119" t="s">
        <v>2634</v>
      </c>
      <c r="B481" s="120"/>
      <c r="C481" s="121"/>
      <c r="D481" s="122" t="s">
        <v>2635</v>
      </c>
      <c r="E481" s="123">
        <v>441</v>
      </c>
    </row>
    <row r="482" s="86" customFormat="1" ht="17" customHeight="1" spans="1:5">
      <c r="A482" s="119" t="s">
        <v>2636</v>
      </c>
      <c r="B482" s="120"/>
      <c r="C482" s="121"/>
      <c r="D482" s="122" t="s">
        <v>2637</v>
      </c>
      <c r="E482" s="123">
        <v>7085</v>
      </c>
    </row>
    <row r="483" s="86" customFormat="1" ht="17" customHeight="1" spans="1:5">
      <c r="A483" s="119" t="s">
        <v>2638</v>
      </c>
      <c r="B483" s="120"/>
      <c r="C483" s="121"/>
      <c r="D483" s="122" t="s">
        <v>2639</v>
      </c>
      <c r="E483" s="123">
        <v>7085</v>
      </c>
    </row>
    <row r="484" s="86" customFormat="1" ht="17" customHeight="1" spans="1:5">
      <c r="A484" s="119" t="s">
        <v>2640</v>
      </c>
      <c r="B484" s="120"/>
      <c r="C484" s="121"/>
      <c r="D484" s="122" t="s">
        <v>2641</v>
      </c>
      <c r="E484" s="123">
        <v>12430</v>
      </c>
    </row>
    <row r="485" s="86" customFormat="1" ht="17" customHeight="1" spans="1:5">
      <c r="A485" s="119" t="s">
        <v>2642</v>
      </c>
      <c r="B485" s="120"/>
      <c r="C485" s="121"/>
      <c r="D485" s="122" t="s">
        <v>2643</v>
      </c>
      <c r="E485" s="123">
        <v>12430</v>
      </c>
    </row>
    <row r="486" s="86" customFormat="1" ht="17" customHeight="1" spans="1:5">
      <c r="A486" s="119" t="s">
        <v>2644</v>
      </c>
      <c r="B486" s="120"/>
      <c r="C486" s="121"/>
      <c r="D486" s="122" t="s">
        <v>1512</v>
      </c>
      <c r="E486" s="123">
        <v>10660</v>
      </c>
    </row>
    <row r="487" s="86" customFormat="1" ht="17" customHeight="1" spans="1:5">
      <c r="A487" s="119" t="s">
        <v>2645</v>
      </c>
      <c r="B487" s="120"/>
      <c r="C487" s="121"/>
      <c r="D487" s="122" t="s">
        <v>2646</v>
      </c>
      <c r="E487" s="123">
        <v>5637</v>
      </c>
    </row>
    <row r="488" s="86" customFormat="1" ht="17" customHeight="1" spans="1:5">
      <c r="A488" s="119" t="s">
        <v>2647</v>
      </c>
      <c r="B488" s="120"/>
      <c r="C488" s="121"/>
      <c r="D488" s="122" t="s">
        <v>1789</v>
      </c>
      <c r="E488" s="123">
        <v>358</v>
      </c>
    </row>
    <row r="489" s="86" customFormat="1" ht="17" customHeight="1" spans="1:5">
      <c r="A489" s="119" t="s">
        <v>2648</v>
      </c>
      <c r="B489" s="120"/>
      <c r="C489" s="121"/>
      <c r="D489" s="122" t="s">
        <v>1791</v>
      </c>
      <c r="E489" s="123">
        <v>606</v>
      </c>
    </row>
    <row r="490" s="86" customFormat="1" ht="17" customHeight="1" spans="1:5">
      <c r="A490" s="119" t="s">
        <v>2649</v>
      </c>
      <c r="B490" s="120"/>
      <c r="C490" s="121"/>
      <c r="D490" s="122" t="s">
        <v>2650</v>
      </c>
      <c r="E490" s="123">
        <v>4673</v>
      </c>
    </row>
    <row r="491" s="86" customFormat="1" ht="17" customHeight="1" spans="1:5">
      <c r="A491" s="119" t="s">
        <v>2651</v>
      </c>
      <c r="B491" s="120"/>
      <c r="C491" s="121"/>
      <c r="D491" s="122" t="s">
        <v>2652</v>
      </c>
      <c r="E491" s="123">
        <v>2282</v>
      </c>
    </row>
    <row r="492" s="86" customFormat="1" ht="17" customHeight="1" spans="1:5">
      <c r="A492" s="119" t="s">
        <v>2653</v>
      </c>
      <c r="B492" s="120"/>
      <c r="C492" s="121"/>
      <c r="D492" s="122" t="s">
        <v>1791</v>
      </c>
      <c r="E492" s="123">
        <v>53</v>
      </c>
    </row>
    <row r="493" s="86" customFormat="1" ht="17" customHeight="1" spans="1:5">
      <c r="A493" s="119" t="s">
        <v>2654</v>
      </c>
      <c r="B493" s="120"/>
      <c r="C493" s="121"/>
      <c r="D493" s="122" t="s">
        <v>2655</v>
      </c>
      <c r="E493" s="123">
        <v>2229</v>
      </c>
    </row>
    <row r="494" s="86" customFormat="1" ht="17" customHeight="1" spans="1:5">
      <c r="A494" s="119" t="s">
        <v>2656</v>
      </c>
      <c r="B494" s="120"/>
      <c r="C494" s="121"/>
      <c r="D494" s="122" t="s">
        <v>2657</v>
      </c>
      <c r="E494" s="123">
        <v>2742</v>
      </c>
    </row>
    <row r="495" s="86" customFormat="1" ht="17" customHeight="1" spans="1:5">
      <c r="A495" s="119" t="s">
        <v>2658</v>
      </c>
      <c r="B495" s="120"/>
      <c r="C495" s="121"/>
      <c r="D495" s="122" t="s">
        <v>2659</v>
      </c>
      <c r="E495" s="123">
        <v>2742</v>
      </c>
    </row>
    <row r="496" s="86" customFormat="1" ht="17" customHeight="1" spans="1:5">
      <c r="A496" s="119" t="s">
        <v>2660</v>
      </c>
      <c r="B496" s="120"/>
      <c r="C496" s="121"/>
      <c r="D496" s="122" t="s">
        <v>1525</v>
      </c>
      <c r="E496" s="123">
        <v>782</v>
      </c>
    </row>
    <row r="497" s="86" customFormat="1" ht="17" customHeight="1" spans="1:5">
      <c r="A497" s="119" t="s">
        <v>2661</v>
      </c>
      <c r="B497" s="120"/>
      <c r="C497" s="121"/>
      <c r="D497" s="122" t="s">
        <v>2662</v>
      </c>
      <c r="E497" s="123">
        <v>200</v>
      </c>
    </row>
    <row r="498" s="86" customFormat="1" ht="17" customHeight="1" spans="1:5">
      <c r="A498" s="119" t="s">
        <v>2663</v>
      </c>
      <c r="B498" s="120"/>
      <c r="C498" s="121"/>
      <c r="D498" s="122" t="s">
        <v>1789</v>
      </c>
      <c r="E498" s="123">
        <v>190</v>
      </c>
    </row>
    <row r="499" s="86" customFormat="1" ht="17" customHeight="1" spans="1:5">
      <c r="A499" s="119" t="s">
        <v>2664</v>
      </c>
      <c r="B499" s="120"/>
      <c r="C499" s="121"/>
      <c r="D499" s="122" t="s">
        <v>1791</v>
      </c>
      <c r="E499" s="123">
        <v>10</v>
      </c>
    </row>
    <row r="500" s="86" customFormat="1" ht="17" customHeight="1" spans="1:5">
      <c r="A500" s="119" t="s">
        <v>2665</v>
      </c>
      <c r="B500" s="120"/>
      <c r="C500" s="121"/>
      <c r="D500" s="122" t="s">
        <v>2666</v>
      </c>
      <c r="E500" s="123">
        <v>113</v>
      </c>
    </row>
    <row r="501" s="86" customFormat="1" ht="17" customHeight="1" spans="1:5">
      <c r="A501" s="119" t="s">
        <v>2667</v>
      </c>
      <c r="B501" s="120"/>
      <c r="C501" s="121"/>
      <c r="D501" s="122" t="s">
        <v>2668</v>
      </c>
      <c r="E501" s="123">
        <v>113</v>
      </c>
    </row>
    <row r="502" s="86" customFormat="1" ht="17" customHeight="1" spans="1:5">
      <c r="A502" s="119" t="s">
        <v>2669</v>
      </c>
      <c r="B502" s="120"/>
      <c r="C502" s="121"/>
      <c r="D502" s="122" t="s">
        <v>2670</v>
      </c>
      <c r="E502" s="123">
        <v>470</v>
      </c>
    </row>
    <row r="503" s="86" customFormat="1" ht="17" customHeight="1" spans="1:5">
      <c r="A503" s="119" t="s">
        <v>2671</v>
      </c>
      <c r="B503" s="120"/>
      <c r="C503" s="121"/>
      <c r="D503" s="122" t="s">
        <v>2672</v>
      </c>
      <c r="E503" s="123">
        <v>470</v>
      </c>
    </row>
    <row r="504" s="86" customFormat="1" ht="17" customHeight="1" spans="1:5">
      <c r="A504" s="119" t="s">
        <v>2673</v>
      </c>
      <c r="B504" s="120"/>
      <c r="C504" s="121"/>
      <c r="D504" s="122" t="s">
        <v>1561</v>
      </c>
      <c r="E504" s="123">
        <v>11063</v>
      </c>
    </row>
    <row r="505" s="86" customFormat="1" ht="17" customHeight="1" spans="1:5">
      <c r="A505" s="119" t="s">
        <v>2674</v>
      </c>
      <c r="B505" s="120"/>
      <c r="C505" s="121"/>
      <c r="D505" s="122" t="s">
        <v>2675</v>
      </c>
      <c r="E505" s="123">
        <v>11063</v>
      </c>
    </row>
    <row r="506" s="86" customFormat="1" ht="17" customHeight="1" spans="1:5">
      <c r="A506" s="119" t="s">
        <v>2676</v>
      </c>
      <c r="B506" s="120"/>
      <c r="C506" s="121"/>
      <c r="D506" s="122" t="s">
        <v>1789</v>
      </c>
      <c r="E506" s="123">
        <v>4161</v>
      </c>
    </row>
    <row r="507" s="86" customFormat="1" ht="17" customHeight="1" spans="1:5">
      <c r="A507" s="119" t="s">
        <v>2677</v>
      </c>
      <c r="B507" s="120"/>
      <c r="C507" s="121"/>
      <c r="D507" s="122" t="s">
        <v>1791</v>
      </c>
      <c r="E507" s="123">
        <v>2392</v>
      </c>
    </row>
    <row r="508" s="86" customFormat="1" ht="17" customHeight="1" spans="1:5">
      <c r="A508" s="119" t="s">
        <v>2678</v>
      </c>
      <c r="B508" s="120"/>
      <c r="C508" s="121"/>
      <c r="D508" s="122" t="s">
        <v>2679</v>
      </c>
      <c r="E508" s="123">
        <v>4377</v>
      </c>
    </row>
    <row r="509" s="86" customFormat="1" ht="17" customHeight="1" spans="1:5">
      <c r="A509" s="119" t="s">
        <v>2680</v>
      </c>
      <c r="B509" s="120"/>
      <c r="C509" s="121"/>
      <c r="D509" s="122" t="s">
        <v>2681</v>
      </c>
      <c r="E509" s="123">
        <v>133</v>
      </c>
    </row>
    <row r="510" s="86" customFormat="1" ht="17" customHeight="1" spans="1:5">
      <c r="A510" s="119" t="s">
        <v>2682</v>
      </c>
      <c r="B510" s="120"/>
      <c r="C510" s="121"/>
      <c r="D510" s="122" t="s">
        <v>1599</v>
      </c>
      <c r="E510" s="123">
        <v>43876</v>
      </c>
    </row>
    <row r="511" s="86" customFormat="1" ht="17" customHeight="1" spans="1:5">
      <c r="A511" s="119" t="s">
        <v>2683</v>
      </c>
      <c r="B511" s="120"/>
      <c r="C511" s="121"/>
      <c r="D511" s="122" t="s">
        <v>2684</v>
      </c>
      <c r="E511" s="123">
        <v>26844</v>
      </c>
    </row>
    <row r="512" s="86" customFormat="1" ht="17" customHeight="1" spans="1:5">
      <c r="A512" s="119" t="s">
        <v>2685</v>
      </c>
      <c r="B512" s="120"/>
      <c r="C512" s="121"/>
      <c r="D512" s="122" t="s">
        <v>2686</v>
      </c>
      <c r="E512" s="123">
        <v>167</v>
      </c>
    </row>
    <row r="513" s="86" customFormat="1" ht="17" customHeight="1" spans="1:5">
      <c r="A513" s="119" t="s">
        <v>2687</v>
      </c>
      <c r="B513" s="120"/>
      <c r="C513" s="121"/>
      <c r="D513" s="122" t="s">
        <v>2688</v>
      </c>
      <c r="E513" s="123">
        <v>759</v>
      </c>
    </row>
    <row r="514" s="86" customFormat="1" ht="17" customHeight="1" spans="1:5">
      <c r="A514" s="119" t="s">
        <v>2689</v>
      </c>
      <c r="B514" s="120"/>
      <c r="C514" s="121"/>
      <c r="D514" s="122" t="s">
        <v>2690</v>
      </c>
      <c r="E514" s="123">
        <v>303</v>
      </c>
    </row>
    <row r="515" s="86" customFormat="1" ht="17" customHeight="1" spans="1:5">
      <c r="A515" s="119" t="s">
        <v>2691</v>
      </c>
      <c r="B515" s="120"/>
      <c r="C515" s="121"/>
      <c r="D515" s="122" t="s">
        <v>2692</v>
      </c>
      <c r="E515" s="123">
        <v>66</v>
      </c>
    </row>
    <row r="516" s="86" customFormat="1" ht="17" customHeight="1" spans="1:5">
      <c r="A516" s="119" t="s">
        <v>2693</v>
      </c>
      <c r="B516" s="120"/>
      <c r="C516" s="121"/>
      <c r="D516" s="122" t="s">
        <v>2694</v>
      </c>
      <c r="E516" s="123">
        <v>41</v>
      </c>
    </row>
    <row r="517" s="86" customFormat="1" ht="17" customHeight="1" spans="1:5">
      <c r="A517" s="119" t="s">
        <v>2695</v>
      </c>
      <c r="B517" s="120"/>
      <c r="C517" s="121"/>
      <c r="D517" s="122" t="s">
        <v>2696</v>
      </c>
      <c r="E517" s="123">
        <v>4282</v>
      </c>
    </row>
    <row r="518" s="86" customFormat="1" ht="17" customHeight="1" spans="1:5">
      <c r="A518" s="119" t="s">
        <v>2697</v>
      </c>
      <c r="B518" s="120"/>
      <c r="C518" s="121"/>
      <c r="D518" s="122" t="s">
        <v>2698</v>
      </c>
      <c r="E518" s="123">
        <v>5539</v>
      </c>
    </row>
    <row r="519" s="86" customFormat="1" ht="17" customHeight="1" spans="1:5">
      <c r="A519" s="119" t="s">
        <v>2699</v>
      </c>
      <c r="B519" s="120"/>
      <c r="C519" s="121"/>
      <c r="D519" s="122" t="s">
        <v>2700</v>
      </c>
      <c r="E519" s="123">
        <v>15688</v>
      </c>
    </row>
    <row r="520" s="86" customFormat="1" ht="17" customHeight="1" spans="1:5">
      <c r="A520" s="119" t="s">
        <v>2701</v>
      </c>
      <c r="B520" s="120"/>
      <c r="C520" s="121"/>
      <c r="D520" s="122" t="s">
        <v>2702</v>
      </c>
      <c r="E520" s="123">
        <v>16422</v>
      </c>
    </row>
    <row r="521" s="86" customFormat="1" ht="17" customHeight="1" spans="1:5">
      <c r="A521" s="119" t="s">
        <v>2703</v>
      </c>
      <c r="B521" s="120"/>
      <c r="C521" s="121"/>
      <c r="D521" s="122" t="s">
        <v>1719</v>
      </c>
      <c r="E521" s="123">
        <v>16422</v>
      </c>
    </row>
    <row r="522" s="86" customFormat="1" ht="17" customHeight="1" spans="1:5">
      <c r="A522" s="119" t="s">
        <v>2704</v>
      </c>
      <c r="B522" s="120"/>
      <c r="C522" s="121"/>
      <c r="D522" s="122" t="s">
        <v>2705</v>
      </c>
      <c r="E522" s="123">
        <v>610</v>
      </c>
    </row>
    <row r="523" s="86" customFormat="1" ht="17" customHeight="1" spans="1:5">
      <c r="A523" s="119" t="s">
        <v>2706</v>
      </c>
      <c r="B523" s="120"/>
      <c r="C523" s="121"/>
      <c r="D523" s="122" t="s">
        <v>2707</v>
      </c>
      <c r="E523" s="123">
        <v>610</v>
      </c>
    </row>
    <row r="524" s="86" customFormat="1" ht="17" customHeight="1" spans="1:5">
      <c r="A524" s="119" t="s">
        <v>2708</v>
      </c>
      <c r="B524" s="120"/>
      <c r="C524" s="121"/>
      <c r="D524" s="122" t="s">
        <v>1619</v>
      </c>
      <c r="E524" s="123">
        <v>2511</v>
      </c>
    </row>
    <row r="525" s="86" customFormat="1" ht="17" customHeight="1" spans="1:5">
      <c r="A525" s="119" t="s">
        <v>2709</v>
      </c>
      <c r="B525" s="120"/>
      <c r="C525" s="121"/>
      <c r="D525" s="122" t="s">
        <v>2710</v>
      </c>
      <c r="E525" s="123">
        <v>2511</v>
      </c>
    </row>
    <row r="526" s="86" customFormat="1" ht="17" customHeight="1" spans="1:5">
      <c r="A526" s="119" t="s">
        <v>2711</v>
      </c>
      <c r="B526" s="120"/>
      <c r="C526" s="121"/>
      <c r="D526" s="122" t="s">
        <v>1789</v>
      </c>
      <c r="E526" s="123">
        <v>431</v>
      </c>
    </row>
    <row r="527" s="86" customFormat="1" ht="17" customHeight="1" spans="1:5">
      <c r="A527" s="119" t="s">
        <v>2712</v>
      </c>
      <c r="B527" s="120"/>
      <c r="C527" s="121"/>
      <c r="D527" s="122" t="s">
        <v>1791</v>
      </c>
      <c r="E527" s="123">
        <v>754</v>
      </c>
    </row>
    <row r="528" s="86" customFormat="1" ht="17" customHeight="1" spans="1:5">
      <c r="A528" s="119" t="s">
        <v>2713</v>
      </c>
      <c r="B528" s="120"/>
      <c r="C528" s="121"/>
      <c r="D528" s="122" t="s">
        <v>2714</v>
      </c>
      <c r="E528" s="123">
        <v>369</v>
      </c>
    </row>
    <row r="529" s="86" customFormat="1" ht="17" customHeight="1" spans="1:5">
      <c r="A529" s="119" t="s">
        <v>2715</v>
      </c>
      <c r="B529" s="120"/>
      <c r="C529" s="121"/>
      <c r="D529" s="122" t="s">
        <v>1813</v>
      </c>
      <c r="E529" s="123">
        <v>86</v>
      </c>
    </row>
    <row r="530" s="86" customFormat="1" ht="17" customHeight="1" spans="1:5">
      <c r="A530" s="119" t="s">
        <v>2716</v>
      </c>
      <c r="B530" s="120"/>
      <c r="C530" s="121"/>
      <c r="D530" s="122" t="s">
        <v>2717</v>
      </c>
      <c r="E530" s="123">
        <v>871</v>
      </c>
    </row>
    <row r="531" s="86" customFormat="1" ht="17" customHeight="1" spans="1:5">
      <c r="A531" s="119" t="s">
        <v>2718</v>
      </c>
      <c r="B531" s="120"/>
      <c r="C531" s="121"/>
      <c r="D531" s="122" t="s">
        <v>1659</v>
      </c>
      <c r="E531" s="123">
        <v>7883</v>
      </c>
    </row>
    <row r="532" s="86" customFormat="1" ht="17" customHeight="1" spans="1:5">
      <c r="A532" s="119" t="s">
        <v>2719</v>
      </c>
      <c r="B532" s="120"/>
      <c r="C532" s="121"/>
      <c r="D532" s="122" t="s">
        <v>2720</v>
      </c>
      <c r="E532" s="123">
        <v>5077</v>
      </c>
    </row>
    <row r="533" s="86" customFormat="1" ht="17" customHeight="1" spans="1:5">
      <c r="A533" s="119" t="s">
        <v>2721</v>
      </c>
      <c r="B533" s="120"/>
      <c r="C533" s="121"/>
      <c r="D533" s="122" t="s">
        <v>1789</v>
      </c>
      <c r="E533" s="123">
        <v>1009</v>
      </c>
    </row>
    <row r="534" s="86" customFormat="1" ht="17" customHeight="1" spans="1:5">
      <c r="A534" s="119" t="s">
        <v>2722</v>
      </c>
      <c r="B534" s="120"/>
      <c r="C534" s="121"/>
      <c r="D534" s="122" t="s">
        <v>1791</v>
      </c>
      <c r="E534" s="123">
        <v>1807</v>
      </c>
    </row>
    <row r="535" s="86" customFormat="1" ht="17" customHeight="1" spans="1:5">
      <c r="A535" s="119" t="s">
        <v>2723</v>
      </c>
      <c r="B535" s="120"/>
      <c r="C535" s="121"/>
      <c r="D535" s="122" t="s">
        <v>2724</v>
      </c>
      <c r="E535" s="123">
        <v>132</v>
      </c>
    </row>
    <row r="536" s="86" customFormat="1" ht="17" customHeight="1" spans="1:5">
      <c r="A536" s="119" t="s">
        <v>2725</v>
      </c>
      <c r="B536" s="120"/>
      <c r="C536" s="121"/>
      <c r="D536" s="122" t="s">
        <v>2726</v>
      </c>
      <c r="E536" s="123">
        <v>150</v>
      </c>
    </row>
    <row r="537" s="86" customFormat="1" ht="17" customHeight="1" spans="1:5">
      <c r="A537" s="119" t="s">
        <v>2727</v>
      </c>
      <c r="B537" s="120"/>
      <c r="C537" s="121"/>
      <c r="D537" s="122" t="s">
        <v>2728</v>
      </c>
      <c r="E537" s="123">
        <v>9</v>
      </c>
    </row>
    <row r="538" s="86" customFormat="1" ht="17" customHeight="1" spans="1:5">
      <c r="A538" s="119" t="s">
        <v>2729</v>
      </c>
      <c r="B538" s="120"/>
      <c r="C538" s="121"/>
      <c r="D538" s="122" t="s">
        <v>2730</v>
      </c>
      <c r="E538" s="123">
        <v>86</v>
      </c>
    </row>
    <row r="539" s="86" customFormat="1" ht="17" customHeight="1" spans="1:5">
      <c r="A539" s="119" t="s">
        <v>2731</v>
      </c>
      <c r="B539" s="120"/>
      <c r="C539" s="121"/>
      <c r="D539" s="122" t="s">
        <v>2732</v>
      </c>
      <c r="E539" s="123">
        <v>1886</v>
      </c>
    </row>
    <row r="540" s="86" customFormat="1" ht="17" customHeight="1" spans="1:5">
      <c r="A540" s="119" t="s">
        <v>2733</v>
      </c>
      <c r="B540" s="120"/>
      <c r="C540" s="121"/>
      <c r="D540" s="122" t="s">
        <v>2734</v>
      </c>
      <c r="E540" s="123">
        <v>2017</v>
      </c>
    </row>
    <row r="541" s="86" customFormat="1" ht="17" customHeight="1" spans="1:5">
      <c r="A541" s="119" t="s">
        <v>2735</v>
      </c>
      <c r="B541" s="120"/>
      <c r="C541" s="121"/>
      <c r="D541" s="122" t="s">
        <v>2736</v>
      </c>
      <c r="E541" s="123">
        <v>384</v>
      </c>
    </row>
    <row r="542" s="86" customFormat="1" ht="17" customHeight="1" spans="1:5">
      <c r="A542" s="119" t="s">
        <v>2737</v>
      </c>
      <c r="B542" s="120"/>
      <c r="C542" s="121"/>
      <c r="D542" s="122" t="s">
        <v>2738</v>
      </c>
      <c r="E542" s="123">
        <v>1633</v>
      </c>
    </row>
    <row r="543" s="86" customFormat="1" ht="17" customHeight="1" spans="1:5">
      <c r="A543" s="119" t="s">
        <v>2739</v>
      </c>
      <c r="B543" s="120"/>
      <c r="C543" s="121"/>
      <c r="D543" s="122" t="s">
        <v>2740</v>
      </c>
      <c r="E543" s="123">
        <v>30</v>
      </c>
    </row>
    <row r="544" s="86" customFormat="1" ht="17" customHeight="1" spans="1:5">
      <c r="A544" s="119" t="s">
        <v>2741</v>
      </c>
      <c r="B544" s="120"/>
      <c r="C544" s="121"/>
      <c r="D544" s="122" t="s">
        <v>1791</v>
      </c>
      <c r="E544" s="123">
        <v>30</v>
      </c>
    </row>
    <row r="545" s="86" customFormat="1" ht="17" customHeight="1" spans="1:5">
      <c r="A545" s="119" t="s">
        <v>2742</v>
      </c>
      <c r="B545" s="120"/>
      <c r="C545" s="121"/>
      <c r="D545" s="122" t="s">
        <v>2743</v>
      </c>
      <c r="E545" s="123">
        <v>400</v>
      </c>
    </row>
    <row r="546" s="86" customFormat="1" ht="17" customHeight="1" spans="1:5">
      <c r="A546" s="119" t="s">
        <v>2744</v>
      </c>
      <c r="B546" s="120"/>
      <c r="C546" s="121"/>
      <c r="D546" s="122" t="s">
        <v>2745</v>
      </c>
      <c r="E546" s="123">
        <v>400</v>
      </c>
    </row>
    <row r="547" s="86" customFormat="1" ht="17" customHeight="1" spans="1:5">
      <c r="A547" s="119" t="s">
        <v>2746</v>
      </c>
      <c r="B547" s="120"/>
      <c r="C547" s="121"/>
      <c r="D547" s="122" t="s">
        <v>2747</v>
      </c>
      <c r="E547" s="123">
        <v>197</v>
      </c>
    </row>
    <row r="548" s="86" customFormat="1" ht="17" customHeight="1" spans="1:5">
      <c r="A548" s="119" t="s">
        <v>2748</v>
      </c>
      <c r="B548" s="120"/>
      <c r="C548" s="121"/>
      <c r="D548" s="122" t="s">
        <v>2749</v>
      </c>
      <c r="E548" s="123">
        <v>125</v>
      </c>
    </row>
    <row r="549" s="86" customFormat="1" ht="17" customHeight="1" spans="1:5">
      <c r="A549" s="119" t="s">
        <v>2750</v>
      </c>
      <c r="B549" s="120"/>
      <c r="C549" s="121"/>
      <c r="D549" s="122" t="s">
        <v>2751</v>
      </c>
      <c r="E549" s="123">
        <v>72</v>
      </c>
    </row>
    <row r="550" s="86" customFormat="1" ht="17" customHeight="1" spans="1:5">
      <c r="A550" s="119" t="s">
        <v>2752</v>
      </c>
      <c r="B550" s="120"/>
      <c r="C550" s="121"/>
      <c r="D550" s="122" t="s">
        <v>2753</v>
      </c>
      <c r="E550" s="123">
        <v>161</v>
      </c>
    </row>
    <row r="551" s="86" customFormat="1" ht="17" customHeight="1" spans="1:5">
      <c r="A551" s="124" t="s">
        <v>2754</v>
      </c>
      <c r="B551" s="125"/>
      <c r="C551" s="126"/>
      <c r="D551" s="127" t="s">
        <v>2755</v>
      </c>
      <c r="E551" s="128">
        <v>161</v>
      </c>
    </row>
    <row r="552" s="86" customFormat="1" spans="5:5">
      <c r="E552" s="104"/>
    </row>
    <row r="553" s="86" customFormat="1" spans="5:5">
      <c r="E553" s="104"/>
    </row>
    <row r="554" s="86" customFormat="1" spans="5:5">
      <c r="E554" s="104"/>
    </row>
    <row r="555" s="86" customFormat="1" spans="5:5">
      <c r="E555" s="104"/>
    </row>
    <row r="556" s="86" customFormat="1" spans="5:5">
      <c r="E556" s="104"/>
    </row>
    <row r="557" s="86" customFormat="1" spans="5:5">
      <c r="E557" s="104"/>
    </row>
    <row r="558" s="86" customFormat="1" spans="5:5">
      <c r="E558" s="104"/>
    </row>
    <row r="559" s="86" customFormat="1" spans="5:5">
      <c r="E559" s="104"/>
    </row>
    <row r="560" s="86" customFormat="1" spans="5:5">
      <c r="E560" s="104"/>
    </row>
    <row r="561" s="86" customFormat="1" spans="5:5">
      <c r="E561" s="104"/>
    </row>
    <row r="562" s="86" customFormat="1" spans="5:5">
      <c r="E562" s="104"/>
    </row>
    <row r="563" s="86" customFormat="1" spans="5:5">
      <c r="E563" s="104"/>
    </row>
    <row r="564" s="86" customFormat="1" spans="5:5">
      <c r="E564" s="104"/>
    </row>
    <row r="565" s="86" customFormat="1" spans="5:5">
      <c r="E565" s="104"/>
    </row>
    <row r="566" s="86" customFormat="1" spans="5:5">
      <c r="E566" s="104"/>
    </row>
    <row r="567" s="86" customFormat="1" spans="5:5">
      <c r="E567" s="104"/>
    </row>
    <row r="568" s="86" customFormat="1" spans="5:5">
      <c r="E568" s="104"/>
    </row>
    <row r="569" s="86" customFormat="1" spans="5:5">
      <c r="E569" s="104"/>
    </row>
    <row r="570" s="86" customFormat="1" spans="5:5">
      <c r="E570" s="104"/>
    </row>
    <row r="571" s="86" customFormat="1" spans="5:5">
      <c r="E571" s="104"/>
    </row>
    <row r="572" s="86" customFormat="1" spans="5:5">
      <c r="E572" s="104"/>
    </row>
    <row r="573" s="86" customFormat="1" spans="5:5">
      <c r="E573" s="104"/>
    </row>
    <row r="574" s="86" customFormat="1" spans="5:5">
      <c r="E574" s="104"/>
    </row>
    <row r="575" s="86" customFormat="1" spans="5:5">
      <c r="E575" s="104"/>
    </row>
    <row r="576" s="86" customFormat="1" spans="5:5">
      <c r="E576" s="104"/>
    </row>
    <row r="577" s="86" customFormat="1" spans="5:5">
      <c r="E577" s="104"/>
    </row>
  </sheetData>
  <mergeCells count="550">
    <mergeCell ref="A1:E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C385"/>
    <mergeCell ref="A386:C386"/>
    <mergeCell ref="A387:C387"/>
    <mergeCell ref="A388:C388"/>
    <mergeCell ref="A389:C389"/>
    <mergeCell ref="A390:C390"/>
    <mergeCell ref="A391:C391"/>
    <mergeCell ref="A392:C392"/>
    <mergeCell ref="A393:C393"/>
    <mergeCell ref="A394:C394"/>
    <mergeCell ref="A395:C395"/>
    <mergeCell ref="A396:C396"/>
    <mergeCell ref="A397:C397"/>
    <mergeCell ref="A398:C398"/>
    <mergeCell ref="A399:C399"/>
    <mergeCell ref="A400:C400"/>
    <mergeCell ref="A401:C401"/>
    <mergeCell ref="A402:C402"/>
    <mergeCell ref="A403:C403"/>
    <mergeCell ref="A404:C404"/>
    <mergeCell ref="A405:C405"/>
    <mergeCell ref="A406:C406"/>
    <mergeCell ref="A407:C407"/>
    <mergeCell ref="A408:C408"/>
    <mergeCell ref="A409:C409"/>
    <mergeCell ref="A410:C410"/>
    <mergeCell ref="A411:C411"/>
    <mergeCell ref="A412:C412"/>
    <mergeCell ref="A413:C413"/>
    <mergeCell ref="A414:C414"/>
    <mergeCell ref="A415:C415"/>
    <mergeCell ref="A416:C416"/>
    <mergeCell ref="A417:C417"/>
    <mergeCell ref="A418:C418"/>
    <mergeCell ref="A419:C419"/>
    <mergeCell ref="A420:C420"/>
    <mergeCell ref="A421:C421"/>
    <mergeCell ref="A422:C422"/>
    <mergeCell ref="A423:C423"/>
    <mergeCell ref="A424:C424"/>
    <mergeCell ref="A425:C425"/>
    <mergeCell ref="A426:C426"/>
    <mergeCell ref="A427:C427"/>
    <mergeCell ref="A428:C428"/>
    <mergeCell ref="A429:C429"/>
    <mergeCell ref="A430:C430"/>
    <mergeCell ref="A431:C431"/>
    <mergeCell ref="A432:C432"/>
    <mergeCell ref="A433:C433"/>
    <mergeCell ref="A434:C434"/>
    <mergeCell ref="A435:C435"/>
    <mergeCell ref="A436:C436"/>
    <mergeCell ref="A437:C437"/>
    <mergeCell ref="A438:C438"/>
    <mergeCell ref="A439:C439"/>
    <mergeCell ref="A440:C440"/>
    <mergeCell ref="A441:C441"/>
    <mergeCell ref="A442:C442"/>
    <mergeCell ref="A443:C443"/>
    <mergeCell ref="A444:C444"/>
    <mergeCell ref="A445:C445"/>
    <mergeCell ref="A446:C446"/>
    <mergeCell ref="A447:C447"/>
    <mergeCell ref="A448:C448"/>
    <mergeCell ref="A449:C449"/>
    <mergeCell ref="A450:C450"/>
    <mergeCell ref="A451:C451"/>
    <mergeCell ref="A452:C452"/>
    <mergeCell ref="A453:C453"/>
    <mergeCell ref="A454:C454"/>
    <mergeCell ref="A455:C455"/>
    <mergeCell ref="A456:C456"/>
    <mergeCell ref="A457:C457"/>
    <mergeCell ref="A458:C458"/>
    <mergeCell ref="A459:C459"/>
    <mergeCell ref="A460:C460"/>
    <mergeCell ref="A461:C461"/>
    <mergeCell ref="A462:C462"/>
    <mergeCell ref="A463:C463"/>
    <mergeCell ref="A464:C464"/>
    <mergeCell ref="A465:C465"/>
    <mergeCell ref="A466:C466"/>
    <mergeCell ref="A467:C467"/>
    <mergeCell ref="A468:C468"/>
    <mergeCell ref="A469:C469"/>
    <mergeCell ref="A470:C470"/>
    <mergeCell ref="A471:C471"/>
    <mergeCell ref="A472:C472"/>
    <mergeCell ref="A473:C473"/>
    <mergeCell ref="A474:C474"/>
    <mergeCell ref="A475:C475"/>
    <mergeCell ref="A476:C476"/>
    <mergeCell ref="A477:C477"/>
    <mergeCell ref="A478:C478"/>
    <mergeCell ref="A479:C479"/>
    <mergeCell ref="A480:C480"/>
    <mergeCell ref="A481:C481"/>
    <mergeCell ref="A482:C482"/>
    <mergeCell ref="A483:C483"/>
    <mergeCell ref="A484:C484"/>
    <mergeCell ref="A485:C485"/>
    <mergeCell ref="A486:C486"/>
    <mergeCell ref="A487:C487"/>
    <mergeCell ref="A488:C488"/>
    <mergeCell ref="A489:C489"/>
    <mergeCell ref="A490:C490"/>
    <mergeCell ref="A491:C491"/>
    <mergeCell ref="A492:C492"/>
    <mergeCell ref="A493:C493"/>
    <mergeCell ref="A494:C494"/>
    <mergeCell ref="A495:C495"/>
    <mergeCell ref="A496:C496"/>
    <mergeCell ref="A497:C497"/>
    <mergeCell ref="A498:C498"/>
    <mergeCell ref="A499:C499"/>
    <mergeCell ref="A500:C500"/>
    <mergeCell ref="A501:C501"/>
    <mergeCell ref="A502:C502"/>
    <mergeCell ref="A503:C503"/>
    <mergeCell ref="A504:C504"/>
    <mergeCell ref="A505:C505"/>
    <mergeCell ref="A506:C506"/>
    <mergeCell ref="A507:C507"/>
    <mergeCell ref="A508:C508"/>
    <mergeCell ref="A509:C509"/>
    <mergeCell ref="A510:C510"/>
    <mergeCell ref="A511:C511"/>
    <mergeCell ref="A512:C512"/>
    <mergeCell ref="A513:C513"/>
    <mergeCell ref="A514:C514"/>
    <mergeCell ref="A515:C515"/>
    <mergeCell ref="A516:C516"/>
    <mergeCell ref="A517:C517"/>
    <mergeCell ref="A518:C518"/>
    <mergeCell ref="A519:C519"/>
    <mergeCell ref="A520:C520"/>
    <mergeCell ref="A521:C521"/>
    <mergeCell ref="A522:C522"/>
    <mergeCell ref="A523:C523"/>
    <mergeCell ref="A524:C524"/>
    <mergeCell ref="A525:C525"/>
    <mergeCell ref="A526:C526"/>
    <mergeCell ref="A527:C527"/>
    <mergeCell ref="A528:C528"/>
    <mergeCell ref="A529:C529"/>
    <mergeCell ref="A530:C530"/>
    <mergeCell ref="A531:C531"/>
    <mergeCell ref="A532:C532"/>
    <mergeCell ref="A533:C533"/>
    <mergeCell ref="A534:C534"/>
    <mergeCell ref="A535:C535"/>
    <mergeCell ref="A536:C536"/>
    <mergeCell ref="A537:C537"/>
    <mergeCell ref="A538:C538"/>
    <mergeCell ref="A539:C539"/>
    <mergeCell ref="A540:C540"/>
    <mergeCell ref="A541:C541"/>
    <mergeCell ref="A542:C542"/>
    <mergeCell ref="A543:C543"/>
    <mergeCell ref="A544:C544"/>
    <mergeCell ref="A545:C545"/>
    <mergeCell ref="A546:C546"/>
    <mergeCell ref="A547:C547"/>
    <mergeCell ref="A548:C548"/>
    <mergeCell ref="A549:C549"/>
    <mergeCell ref="A550:C550"/>
    <mergeCell ref="A551:C551"/>
    <mergeCell ref="A8:A9"/>
    <mergeCell ref="B8:B9"/>
    <mergeCell ref="C8:C9"/>
    <mergeCell ref="D5:D7"/>
    <mergeCell ref="E4:E7"/>
    <mergeCell ref="A5:C7"/>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76"/>
  <sheetViews>
    <sheetView showZeros="0" tabSelected="1" workbookViewId="0">
      <selection activeCell="A1" sqref="A1:C1"/>
    </sheetView>
  </sheetViews>
  <sheetFormatPr defaultColWidth="10" defaultRowHeight="15.6"/>
  <cols>
    <col min="1" max="1" width="24" style="82" customWidth="1"/>
    <col min="2" max="2" width="54.3333333333333" style="81" customWidth="1"/>
    <col min="3" max="3" width="28.3333333333333" style="81" customWidth="1"/>
    <col min="4" max="16384" width="10" style="81"/>
  </cols>
  <sheetData>
    <row r="1" s="80" customFormat="1" ht="28.2" spans="1:256">
      <c r="A1" s="83" t="s">
        <v>2756</v>
      </c>
      <c r="B1" s="83"/>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80" customFormat="1" spans="1:256">
      <c r="A2" s="85"/>
      <c r="B2" s="86"/>
      <c r="C2" s="87" t="s">
        <v>2757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100"/>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80" customFormat="1" ht="16.35" spans="1:256">
      <c r="A3" s="85"/>
      <c r="B3" s="86"/>
      <c r="C3" s="87" t="s">
        <v>1775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100"/>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81" customFormat="1" spans="1:3">
      <c r="A4" s="88" t="s">
        <v>2758</v>
      </c>
      <c r="B4" s="89" t="s">
        <v>2759</v>
      </c>
      <c r="C4" s="90" t="s">
        <v>28</v>
      </c>
    </row>
    <row r="5" s="81" customFormat="1" spans="1:3">
      <c r="A5" s="91"/>
      <c r="B5" s="92"/>
      <c r="C5" s="93"/>
    </row>
    <row r="6" s="81" customFormat="1" spans="1:3">
      <c r="A6" s="94"/>
      <c r="B6" s="41" t="s">
        <v>2760</v>
      </c>
      <c r="C6" s="95">
        <v>361255</v>
      </c>
    </row>
    <row r="7" s="81" customFormat="1" spans="1:3">
      <c r="A7" s="94">
        <v>501</v>
      </c>
      <c r="B7" s="96" t="s">
        <v>1716</v>
      </c>
      <c r="C7" s="97">
        <v>138778</v>
      </c>
    </row>
    <row r="8" s="81" customFormat="1" spans="1:3">
      <c r="A8" s="94">
        <v>50101</v>
      </c>
      <c r="B8" s="51" t="s">
        <v>1717</v>
      </c>
      <c r="C8" s="97">
        <v>80729</v>
      </c>
    </row>
    <row r="9" s="81" customFormat="1" spans="1:3">
      <c r="A9" s="94">
        <v>50102</v>
      </c>
      <c r="B9" s="51" t="s">
        <v>1718</v>
      </c>
      <c r="C9" s="97">
        <v>26986</v>
      </c>
    </row>
    <row r="10" s="81" customFormat="1" spans="1:3">
      <c r="A10" s="94">
        <v>50103</v>
      </c>
      <c r="B10" s="51" t="s">
        <v>1719</v>
      </c>
      <c r="C10" s="97">
        <v>16992</v>
      </c>
    </row>
    <row r="11" s="81" customFormat="1" spans="1:3">
      <c r="A11" s="94">
        <v>50199</v>
      </c>
      <c r="B11" s="51" t="s">
        <v>1720</v>
      </c>
      <c r="C11" s="97">
        <v>14071</v>
      </c>
    </row>
    <row r="12" s="81" customFormat="1" spans="1:3">
      <c r="A12" s="94">
        <v>502</v>
      </c>
      <c r="B12" s="96" t="s">
        <v>1721</v>
      </c>
      <c r="C12" s="97">
        <v>74304</v>
      </c>
    </row>
    <row r="13" s="81" customFormat="1" spans="1:3">
      <c r="A13" s="94">
        <v>50201</v>
      </c>
      <c r="B13" s="51" t="s">
        <v>1722</v>
      </c>
      <c r="C13" s="97">
        <v>33183</v>
      </c>
    </row>
    <row r="14" s="81" customFormat="1" spans="1:3">
      <c r="A14" s="94">
        <v>50202</v>
      </c>
      <c r="B14" s="51" t="s">
        <v>1723</v>
      </c>
      <c r="C14" s="97">
        <v>273</v>
      </c>
    </row>
    <row r="15" s="81" customFormat="1" spans="1:3">
      <c r="A15" s="94">
        <v>50203</v>
      </c>
      <c r="B15" s="51" t="s">
        <v>1724</v>
      </c>
      <c r="C15" s="97">
        <v>713</v>
      </c>
    </row>
    <row r="16" s="81" customFormat="1" spans="1:3">
      <c r="A16" s="94">
        <v>50204</v>
      </c>
      <c r="B16" s="51" t="s">
        <v>1725</v>
      </c>
      <c r="C16" s="97">
        <v>2628</v>
      </c>
    </row>
    <row r="17" s="81" customFormat="1" spans="1:3">
      <c r="A17" s="94">
        <v>50205</v>
      </c>
      <c r="B17" s="51" t="s">
        <v>1726</v>
      </c>
      <c r="C17" s="97">
        <v>14722</v>
      </c>
    </row>
    <row r="18" s="81" customFormat="1" spans="1:3">
      <c r="A18" s="94">
        <v>50206</v>
      </c>
      <c r="B18" s="51" t="s">
        <v>1727</v>
      </c>
      <c r="C18" s="97">
        <v>26</v>
      </c>
    </row>
    <row r="19" s="81" customFormat="1" spans="1:3">
      <c r="A19" s="94">
        <v>50207</v>
      </c>
      <c r="B19" s="51" t="s">
        <v>1728</v>
      </c>
      <c r="C19" s="97">
        <v>0</v>
      </c>
    </row>
    <row r="20" s="81" customFormat="1" spans="1:3">
      <c r="A20" s="94">
        <v>50208</v>
      </c>
      <c r="B20" s="51" t="s">
        <v>1729</v>
      </c>
      <c r="C20" s="97">
        <v>318</v>
      </c>
    </row>
    <row r="21" s="81" customFormat="1" spans="1:3">
      <c r="A21" s="94">
        <v>50209</v>
      </c>
      <c r="B21" s="51" t="s">
        <v>1730</v>
      </c>
      <c r="C21" s="97">
        <v>4056</v>
      </c>
    </row>
    <row r="22" s="81" customFormat="1" spans="1:3">
      <c r="A22" s="94">
        <v>50299</v>
      </c>
      <c r="B22" s="51" t="s">
        <v>1731</v>
      </c>
      <c r="C22" s="97">
        <v>18385</v>
      </c>
    </row>
    <row r="23" s="81" customFormat="1" spans="1:3">
      <c r="A23" s="94">
        <v>503</v>
      </c>
      <c r="B23" s="96" t="s">
        <v>1732</v>
      </c>
      <c r="C23" s="97">
        <v>0</v>
      </c>
    </row>
    <row r="24" s="81" customFormat="1" spans="1:3">
      <c r="A24" s="94">
        <v>50301</v>
      </c>
      <c r="B24" s="51" t="s">
        <v>1733</v>
      </c>
      <c r="C24" s="97">
        <v>0</v>
      </c>
    </row>
    <row r="25" s="81" customFormat="1" spans="1:3">
      <c r="A25" s="94">
        <v>50302</v>
      </c>
      <c r="B25" s="51" t="s">
        <v>1734</v>
      </c>
      <c r="C25" s="97">
        <v>0</v>
      </c>
    </row>
    <row r="26" s="81" customFormat="1" spans="1:3">
      <c r="A26" s="94">
        <v>50303</v>
      </c>
      <c r="B26" s="51" t="s">
        <v>1735</v>
      </c>
      <c r="C26" s="97">
        <v>0</v>
      </c>
    </row>
    <row r="27" s="81" customFormat="1" spans="1:3">
      <c r="A27" s="94">
        <v>50305</v>
      </c>
      <c r="B27" s="51" t="s">
        <v>1736</v>
      </c>
      <c r="C27" s="97">
        <v>0</v>
      </c>
    </row>
    <row r="28" s="81" customFormat="1" spans="1:3">
      <c r="A28" s="94">
        <v>50306</v>
      </c>
      <c r="B28" s="51" t="s">
        <v>1737</v>
      </c>
      <c r="C28" s="97">
        <v>0</v>
      </c>
    </row>
    <row r="29" s="81" customFormat="1" spans="1:3">
      <c r="A29" s="94">
        <v>50307</v>
      </c>
      <c r="B29" s="51" t="s">
        <v>1738</v>
      </c>
      <c r="C29" s="97">
        <v>0</v>
      </c>
    </row>
    <row r="30" s="81" customFormat="1" spans="1:3">
      <c r="A30" s="94">
        <v>50399</v>
      </c>
      <c r="B30" s="51" t="s">
        <v>1739</v>
      </c>
      <c r="C30" s="97">
        <v>0</v>
      </c>
    </row>
    <row r="31" s="81" customFormat="1" spans="1:3">
      <c r="A31" s="94">
        <v>504</v>
      </c>
      <c r="B31" s="96" t="s">
        <v>1740</v>
      </c>
      <c r="C31" s="97">
        <v>0</v>
      </c>
    </row>
    <row r="32" s="81" customFormat="1" spans="1:3">
      <c r="A32" s="94">
        <v>50401</v>
      </c>
      <c r="B32" s="51" t="s">
        <v>1733</v>
      </c>
      <c r="C32" s="97">
        <v>0</v>
      </c>
    </row>
    <row r="33" s="81" customFormat="1" spans="1:3">
      <c r="A33" s="94">
        <v>50402</v>
      </c>
      <c r="B33" s="51" t="s">
        <v>1734</v>
      </c>
      <c r="C33" s="97">
        <v>0</v>
      </c>
    </row>
    <row r="34" s="81" customFormat="1" spans="1:3">
      <c r="A34" s="94">
        <v>50403</v>
      </c>
      <c r="B34" s="51" t="s">
        <v>1735</v>
      </c>
      <c r="C34" s="97">
        <v>0</v>
      </c>
    </row>
    <row r="35" s="81" customFormat="1" spans="1:3">
      <c r="A35" s="94">
        <v>50404</v>
      </c>
      <c r="B35" s="51" t="s">
        <v>1737</v>
      </c>
      <c r="C35" s="97">
        <v>0</v>
      </c>
    </row>
    <row r="36" s="81" customFormat="1" spans="1:3">
      <c r="A36" s="94">
        <v>50405</v>
      </c>
      <c r="B36" s="51" t="s">
        <v>1738</v>
      </c>
      <c r="C36" s="97">
        <v>0</v>
      </c>
    </row>
    <row r="37" s="81" customFormat="1" spans="1:3">
      <c r="A37" s="94">
        <v>50499</v>
      </c>
      <c r="B37" s="51" t="s">
        <v>1739</v>
      </c>
      <c r="C37" s="97">
        <v>0</v>
      </c>
    </row>
    <row r="38" s="81" customFormat="1" spans="1:3">
      <c r="A38" s="94">
        <v>505</v>
      </c>
      <c r="B38" s="96" t="s">
        <v>1741</v>
      </c>
      <c r="C38" s="97">
        <v>110578</v>
      </c>
    </row>
    <row r="39" s="81" customFormat="1" spans="1:3">
      <c r="A39" s="94">
        <v>50501</v>
      </c>
      <c r="B39" s="51" t="s">
        <v>1742</v>
      </c>
      <c r="C39" s="97">
        <v>68407</v>
      </c>
    </row>
    <row r="40" s="81" customFormat="1" spans="1:3">
      <c r="A40" s="94">
        <v>50502</v>
      </c>
      <c r="B40" s="51" t="s">
        <v>1743</v>
      </c>
      <c r="C40" s="97">
        <v>39148</v>
      </c>
    </row>
    <row r="41" s="81" customFormat="1" spans="1:3">
      <c r="A41" s="94">
        <v>50599</v>
      </c>
      <c r="B41" s="51" t="s">
        <v>1744</v>
      </c>
      <c r="C41" s="97">
        <v>3023</v>
      </c>
    </row>
    <row r="42" s="81" customFormat="1" spans="1:3">
      <c r="A42" s="94">
        <v>506</v>
      </c>
      <c r="B42" s="96" t="s">
        <v>1745</v>
      </c>
      <c r="C42" s="97">
        <v>0</v>
      </c>
    </row>
    <row r="43" s="81" customFormat="1" spans="1:3">
      <c r="A43" s="94">
        <v>50601</v>
      </c>
      <c r="B43" s="51" t="s">
        <v>1746</v>
      </c>
      <c r="C43" s="97">
        <v>0</v>
      </c>
    </row>
    <row r="44" s="81" customFormat="1" spans="1:3">
      <c r="A44" s="94">
        <v>50602</v>
      </c>
      <c r="B44" s="51" t="s">
        <v>1747</v>
      </c>
      <c r="C44" s="97">
        <v>0</v>
      </c>
    </row>
    <row r="45" s="81" customFormat="1" spans="1:3">
      <c r="A45" s="94">
        <v>507</v>
      </c>
      <c r="B45" s="96" t="s">
        <v>1748</v>
      </c>
      <c r="C45" s="97">
        <v>0</v>
      </c>
    </row>
    <row r="46" s="81" customFormat="1" spans="1:3">
      <c r="A46" s="94">
        <v>50701</v>
      </c>
      <c r="B46" s="51" t="s">
        <v>1749</v>
      </c>
      <c r="C46" s="97">
        <v>0</v>
      </c>
    </row>
    <row r="47" s="81" customFormat="1" spans="1:3">
      <c r="A47" s="94">
        <v>50702</v>
      </c>
      <c r="B47" s="51" t="s">
        <v>1750</v>
      </c>
      <c r="C47" s="97">
        <v>0</v>
      </c>
    </row>
    <row r="48" s="81" customFormat="1" spans="1:3">
      <c r="A48" s="94">
        <v>50799</v>
      </c>
      <c r="B48" s="51" t="s">
        <v>1751</v>
      </c>
      <c r="C48" s="97">
        <v>0</v>
      </c>
    </row>
    <row r="49" s="81" customFormat="1" spans="1:3">
      <c r="A49" s="94">
        <v>508</v>
      </c>
      <c r="B49" s="96" t="s">
        <v>1752</v>
      </c>
      <c r="C49" s="97">
        <v>0</v>
      </c>
    </row>
    <row r="50" s="81" customFormat="1" spans="1:3">
      <c r="A50" s="94">
        <v>50801</v>
      </c>
      <c r="B50" s="51" t="s">
        <v>1753</v>
      </c>
      <c r="C50" s="98">
        <v>0</v>
      </c>
    </row>
    <row r="51" s="81" customFormat="1" spans="1:3">
      <c r="A51" s="94">
        <v>50802</v>
      </c>
      <c r="B51" s="51" t="s">
        <v>1754</v>
      </c>
      <c r="C51" s="97">
        <v>0</v>
      </c>
    </row>
    <row r="52" s="81" customFormat="1" spans="1:3">
      <c r="A52" s="94">
        <v>509</v>
      </c>
      <c r="B52" s="96" t="s">
        <v>1755</v>
      </c>
      <c r="C52" s="97">
        <v>37165</v>
      </c>
    </row>
    <row r="53" s="81" customFormat="1" spans="1:3">
      <c r="A53" s="94">
        <v>50901</v>
      </c>
      <c r="B53" s="51" t="s">
        <v>1756</v>
      </c>
      <c r="C53" s="97">
        <v>16985</v>
      </c>
    </row>
    <row r="54" s="81" customFormat="1" spans="1:3">
      <c r="A54" s="94">
        <v>50902</v>
      </c>
      <c r="B54" s="51" t="s">
        <v>1757</v>
      </c>
      <c r="C54" s="97">
        <v>0</v>
      </c>
    </row>
    <row r="55" s="81" customFormat="1" spans="1:3">
      <c r="A55" s="94">
        <v>50903</v>
      </c>
      <c r="B55" s="51" t="s">
        <v>1758</v>
      </c>
      <c r="C55" s="97">
        <v>0</v>
      </c>
    </row>
    <row r="56" s="81" customFormat="1" spans="1:3">
      <c r="A56" s="94">
        <v>50905</v>
      </c>
      <c r="B56" s="51" t="s">
        <v>1759</v>
      </c>
      <c r="C56" s="97">
        <v>17022</v>
      </c>
    </row>
    <row r="57" s="81" customFormat="1" spans="1:3">
      <c r="A57" s="94">
        <v>50999</v>
      </c>
      <c r="B57" s="51" t="s">
        <v>1760</v>
      </c>
      <c r="C57" s="97">
        <v>3158</v>
      </c>
    </row>
    <row r="58" s="81" customFormat="1" spans="1:3">
      <c r="A58" s="94">
        <v>510</v>
      </c>
      <c r="B58" s="96" t="s">
        <v>1761</v>
      </c>
      <c r="C58" s="97">
        <v>0</v>
      </c>
    </row>
    <row r="59" s="81" customFormat="1" spans="1:3">
      <c r="A59" s="94">
        <v>51002</v>
      </c>
      <c r="B59" s="51" t="s">
        <v>1762</v>
      </c>
      <c r="C59" s="97">
        <v>0</v>
      </c>
    </row>
    <row r="60" s="81" customFormat="1" spans="1:3">
      <c r="A60" s="94">
        <v>51003</v>
      </c>
      <c r="B60" s="51" t="s">
        <v>1077</v>
      </c>
      <c r="C60" s="97">
        <v>0</v>
      </c>
    </row>
    <row r="61" s="81" customFormat="1" spans="1:3">
      <c r="A61" s="94">
        <v>51004</v>
      </c>
      <c r="B61" s="99" t="s">
        <v>1763</v>
      </c>
      <c r="C61" s="97">
        <v>0</v>
      </c>
    </row>
    <row r="62" s="81" customFormat="1" spans="1:3">
      <c r="A62" s="94">
        <v>511</v>
      </c>
      <c r="B62" s="96" t="s">
        <v>1764</v>
      </c>
      <c r="C62" s="97">
        <v>0</v>
      </c>
    </row>
    <row r="63" s="81" customFormat="1" spans="1:3">
      <c r="A63" s="94">
        <v>51101</v>
      </c>
      <c r="B63" s="51" t="s">
        <v>1765</v>
      </c>
      <c r="C63" s="97">
        <v>0</v>
      </c>
    </row>
    <row r="64" s="81" customFormat="1" spans="1:3">
      <c r="A64" s="94">
        <v>51102</v>
      </c>
      <c r="B64" s="51" t="s">
        <v>1766</v>
      </c>
      <c r="C64" s="97">
        <v>0</v>
      </c>
    </row>
    <row r="65" s="81" customFormat="1" spans="1:3">
      <c r="A65" s="94">
        <v>51103</v>
      </c>
      <c r="B65" s="51" t="s">
        <v>1767</v>
      </c>
      <c r="C65" s="97">
        <v>0</v>
      </c>
    </row>
    <row r="66" s="81" customFormat="1" spans="1:3">
      <c r="A66" s="94">
        <v>51104</v>
      </c>
      <c r="B66" s="51" t="s">
        <v>1768</v>
      </c>
      <c r="C66" s="97">
        <v>0</v>
      </c>
    </row>
    <row r="67" s="81" customFormat="1" spans="1:3">
      <c r="A67" s="94">
        <v>599</v>
      </c>
      <c r="B67" s="96" t="s">
        <v>1769</v>
      </c>
      <c r="C67" s="97">
        <v>430</v>
      </c>
    </row>
    <row r="68" s="81" customFormat="1" spans="1:3">
      <c r="A68" s="94">
        <v>59906</v>
      </c>
      <c r="B68" s="51" t="s">
        <v>1770</v>
      </c>
      <c r="C68" s="97">
        <v>0</v>
      </c>
    </row>
    <row r="69" s="81" customFormat="1" spans="1:3">
      <c r="A69" s="94">
        <v>59907</v>
      </c>
      <c r="B69" s="51" t="s">
        <v>1771</v>
      </c>
      <c r="C69" s="97">
        <v>0</v>
      </c>
    </row>
    <row r="70" s="81" customFormat="1" spans="1:3">
      <c r="A70" s="94">
        <v>59908</v>
      </c>
      <c r="B70" s="51" t="s">
        <v>1772</v>
      </c>
      <c r="C70" s="97">
        <v>396</v>
      </c>
    </row>
    <row r="71" s="81" customFormat="1" ht="16.35" spans="1:3">
      <c r="A71" s="101">
        <v>59999</v>
      </c>
      <c r="B71" s="102" t="s">
        <v>1560</v>
      </c>
      <c r="C71" s="103">
        <v>34</v>
      </c>
    </row>
    <row r="72" s="81" customFormat="1" spans="1:1">
      <c r="A72" s="82"/>
    </row>
    <row r="73" s="81" customFormat="1" spans="1:1">
      <c r="A73" s="82"/>
    </row>
    <row r="74" s="81" customFormat="1" spans="1:1">
      <c r="A74" s="82"/>
    </row>
    <row r="75" s="81" customFormat="1" spans="1:1">
      <c r="A75" s="82"/>
    </row>
    <row r="76" s="81" customFormat="1" spans="1:1">
      <c r="A76" s="82"/>
    </row>
  </sheetData>
  <mergeCells count="4">
    <mergeCell ref="A1:C1"/>
    <mergeCell ref="A4:A5"/>
    <mergeCell ref="B4:B5"/>
    <mergeCell ref="C4:C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6"/>
  <sheetViews>
    <sheetView showZeros="0" topLeftCell="A38" workbookViewId="0">
      <selection activeCell="E56" sqref="E56"/>
    </sheetView>
  </sheetViews>
  <sheetFormatPr defaultColWidth="9.13888888888889" defaultRowHeight="15.6" outlineLevelCol="3"/>
  <cols>
    <col min="1" max="1" width="40.0092592592593" style="1" customWidth="1"/>
    <col min="2" max="2" width="22.3796296296296" style="1" customWidth="1"/>
    <col min="3" max="3" width="40.0092592592593" style="1" customWidth="1"/>
    <col min="4" max="4" width="22.3796296296296" style="1" customWidth="1"/>
    <col min="5" max="254" width="9.13888888888889" style="1" customWidth="1"/>
    <col min="255" max="16384" width="9.13888888888889" style="1"/>
  </cols>
  <sheetData>
    <row r="1" s="1" customFormat="1" ht="34" customHeight="1" spans="1:4">
      <c r="A1" s="3" t="s">
        <v>2761</v>
      </c>
      <c r="B1" s="3"/>
      <c r="C1" s="3"/>
      <c r="D1" s="3"/>
    </row>
    <row r="2" s="1" customFormat="1" ht="17.55" customHeight="1" spans="1:4">
      <c r="A2" s="4" t="s">
        <v>2762</v>
      </c>
      <c r="B2" s="4"/>
      <c r="C2" s="4"/>
      <c r="D2" s="4"/>
    </row>
    <row r="3" s="1" customFormat="1" ht="17.55" customHeight="1" spans="1:4">
      <c r="A3" s="4" t="s">
        <v>26</v>
      </c>
      <c r="B3" s="4"/>
      <c r="C3" s="4"/>
      <c r="D3" s="4"/>
    </row>
    <row r="4" s="1" customFormat="1" ht="21.8" customHeight="1" spans="1:4">
      <c r="A4" s="41" t="s">
        <v>27</v>
      </c>
      <c r="B4" s="41" t="s">
        <v>28</v>
      </c>
      <c r="C4" s="41" t="s">
        <v>27</v>
      </c>
      <c r="D4" s="41" t="s">
        <v>28</v>
      </c>
    </row>
    <row r="5" s="1" customFormat="1" ht="17" customHeight="1" spans="1:4">
      <c r="A5" s="51" t="s">
        <v>2763</v>
      </c>
      <c r="B5" s="75">
        <v>76534</v>
      </c>
      <c r="C5" s="51" t="s">
        <v>2764</v>
      </c>
      <c r="D5" s="47">
        <v>19926</v>
      </c>
    </row>
    <row r="6" s="1" customFormat="1" ht="17" customHeight="1" spans="1:4">
      <c r="A6" s="51" t="s">
        <v>2765</v>
      </c>
      <c r="B6" s="75">
        <v>3449</v>
      </c>
      <c r="C6" s="51" t="s">
        <v>2766</v>
      </c>
      <c r="D6" s="47">
        <v>127563</v>
      </c>
    </row>
    <row r="7" s="1" customFormat="1" ht="17" customHeight="1" spans="1:4">
      <c r="A7" s="51" t="s">
        <v>2767</v>
      </c>
      <c r="B7" s="75">
        <v>0</v>
      </c>
      <c r="C7" s="51" t="s">
        <v>2768</v>
      </c>
      <c r="D7" s="47">
        <v>4271</v>
      </c>
    </row>
    <row r="8" s="1" customFormat="1" ht="17" customHeight="1" spans="1:4">
      <c r="A8" s="51" t="s">
        <v>2769</v>
      </c>
      <c r="B8" s="75">
        <v>7548</v>
      </c>
      <c r="C8" s="51" t="s">
        <v>2770</v>
      </c>
      <c r="D8" s="47">
        <v>0</v>
      </c>
    </row>
    <row r="9" s="1" customFormat="1" ht="17" customHeight="1" spans="1:4">
      <c r="A9" s="51" t="s">
        <v>2771</v>
      </c>
      <c r="B9" s="75">
        <v>0</v>
      </c>
      <c r="C9" s="51" t="s">
        <v>2772</v>
      </c>
      <c r="D9" s="47">
        <v>19</v>
      </c>
    </row>
    <row r="10" s="1" customFormat="1" ht="17" customHeight="1" spans="1:4">
      <c r="A10" s="51" t="s">
        <v>2773</v>
      </c>
      <c r="B10" s="75">
        <v>20110</v>
      </c>
      <c r="C10" s="51" t="s">
        <v>2774</v>
      </c>
      <c r="D10" s="47">
        <v>235</v>
      </c>
    </row>
    <row r="11" s="1" customFormat="1" ht="17" customHeight="1" spans="1:4">
      <c r="A11" s="51" t="s">
        <v>2775</v>
      </c>
      <c r="B11" s="75">
        <v>45427</v>
      </c>
      <c r="C11" s="51" t="s">
        <v>2776</v>
      </c>
      <c r="D11" s="47">
        <v>6750</v>
      </c>
    </row>
    <row r="12" s="1" customFormat="1" ht="17" customHeight="1" spans="1:4">
      <c r="A12" s="51" t="s">
        <v>2777</v>
      </c>
      <c r="B12" s="75">
        <v>151691</v>
      </c>
      <c r="C12" s="51" t="s">
        <v>2778</v>
      </c>
      <c r="D12" s="47">
        <v>6057</v>
      </c>
    </row>
    <row r="13" s="1" customFormat="1" ht="17" customHeight="1" spans="1:4">
      <c r="A13" s="51" t="s">
        <v>2779</v>
      </c>
      <c r="B13" s="75">
        <v>0</v>
      </c>
      <c r="C13" s="51" t="s">
        <v>2780</v>
      </c>
      <c r="D13" s="47">
        <v>3871</v>
      </c>
    </row>
    <row r="14" s="1" customFormat="1" ht="17" customHeight="1" spans="1:4">
      <c r="A14" s="51" t="s">
        <v>2781</v>
      </c>
      <c r="B14" s="75">
        <v>10958</v>
      </c>
      <c r="C14" s="51" t="s">
        <v>2782</v>
      </c>
      <c r="D14" s="47">
        <v>12052</v>
      </c>
    </row>
    <row r="15" s="1" customFormat="1" ht="17" customHeight="1" spans="1:4">
      <c r="A15" s="51" t="s">
        <v>2783</v>
      </c>
      <c r="B15" s="75">
        <v>929</v>
      </c>
      <c r="C15" s="51" t="s">
        <v>2784</v>
      </c>
      <c r="D15" s="47">
        <v>3925</v>
      </c>
    </row>
    <row r="16" s="1" customFormat="1" ht="17" customHeight="1" spans="1:4">
      <c r="A16" s="51" t="s">
        <v>2785</v>
      </c>
      <c r="B16" s="75">
        <v>2167</v>
      </c>
      <c r="C16" s="51" t="s">
        <v>2786</v>
      </c>
      <c r="D16" s="47">
        <v>7783</v>
      </c>
    </row>
    <row r="17" s="1" customFormat="1" ht="17" customHeight="1" spans="1:4">
      <c r="A17" s="51" t="s">
        <v>2787</v>
      </c>
      <c r="B17" s="75">
        <v>0</v>
      </c>
      <c r="C17" s="51" t="s">
        <v>2788</v>
      </c>
      <c r="D17" s="47">
        <v>12383</v>
      </c>
    </row>
    <row r="18" s="1" customFormat="1" ht="17" customHeight="1" spans="1:4">
      <c r="A18" s="51" t="s">
        <v>2789</v>
      </c>
      <c r="B18" s="75">
        <v>859</v>
      </c>
      <c r="C18" s="51" t="s">
        <v>2790</v>
      </c>
      <c r="D18" s="47">
        <v>31223</v>
      </c>
    </row>
    <row r="19" s="1" customFormat="1" ht="17" customHeight="1" spans="1:4">
      <c r="A19" s="51" t="s">
        <v>2791</v>
      </c>
      <c r="B19" s="75">
        <v>2205</v>
      </c>
      <c r="C19" s="51" t="s">
        <v>2792</v>
      </c>
      <c r="D19" s="47">
        <v>7061</v>
      </c>
    </row>
    <row r="20" s="1" customFormat="1" ht="17" customHeight="1" spans="1:4">
      <c r="A20" s="51" t="s">
        <v>2793</v>
      </c>
      <c r="B20" s="75">
        <v>0</v>
      </c>
      <c r="C20" s="51" t="s">
        <v>2794</v>
      </c>
      <c r="D20" s="47">
        <v>14134</v>
      </c>
    </row>
    <row r="21" s="1" customFormat="1" ht="17" customHeight="1" spans="1:4">
      <c r="A21" s="51" t="s">
        <v>2795</v>
      </c>
      <c r="B21" s="75">
        <v>14474</v>
      </c>
      <c r="C21" s="51" t="s">
        <v>2796</v>
      </c>
      <c r="D21" s="47">
        <v>1819</v>
      </c>
    </row>
    <row r="22" s="1" customFormat="1" ht="17" customHeight="1" spans="1:4">
      <c r="A22" s="51" t="s">
        <v>2797</v>
      </c>
      <c r="B22" s="75">
        <v>900</v>
      </c>
      <c r="C22" s="51" t="s">
        <v>2798</v>
      </c>
      <c r="D22" s="47">
        <v>902</v>
      </c>
    </row>
    <row r="23" s="1" customFormat="1" ht="17" customHeight="1" spans="1:4">
      <c r="A23" s="51" t="s">
        <v>2799</v>
      </c>
      <c r="B23" s="75">
        <v>0</v>
      </c>
      <c r="C23" s="51" t="s">
        <v>2800</v>
      </c>
      <c r="D23" s="47">
        <v>27</v>
      </c>
    </row>
    <row r="24" s="1" customFormat="1" ht="17" customHeight="1" spans="1:4">
      <c r="A24" s="51" t="s">
        <v>2801</v>
      </c>
      <c r="B24" s="75">
        <v>0</v>
      </c>
      <c r="C24" s="51" t="s">
        <v>2802</v>
      </c>
      <c r="D24" s="47">
        <v>14055</v>
      </c>
    </row>
    <row r="25" s="1" customFormat="1" ht="17" customHeight="1" spans="1:4">
      <c r="A25" s="51" t="s">
        <v>2803</v>
      </c>
      <c r="B25" s="75">
        <v>2168</v>
      </c>
      <c r="C25" s="51" t="s">
        <v>2804</v>
      </c>
      <c r="D25" s="47">
        <v>641</v>
      </c>
    </row>
    <row r="26" s="1" customFormat="1" ht="17" customHeight="1" spans="1:4">
      <c r="A26" s="51" t="s">
        <v>2805</v>
      </c>
      <c r="B26" s="75">
        <v>0</v>
      </c>
      <c r="C26" s="51" t="s">
        <v>2806</v>
      </c>
      <c r="D26" s="47">
        <v>355</v>
      </c>
    </row>
    <row r="27" s="1" customFormat="1" ht="17" customHeight="1" spans="1:4">
      <c r="A27" s="51" t="s">
        <v>2807</v>
      </c>
      <c r="B27" s="75">
        <v>0</v>
      </c>
      <c r="C27" s="51" t="s">
        <v>2808</v>
      </c>
      <c r="D27" s="47">
        <v>0</v>
      </c>
    </row>
    <row r="28" s="1" customFormat="1" ht="17" customHeight="1" spans="1:4">
      <c r="A28" s="51" t="s">
        <v>2809</v>
      </c>
      <c r="B28" s="75">
        <v>0</v>
      </c>
      <c r="C28" s="51" t="s">
        <v>2810</v>
      </c>
      <c r="D28" s="47">
        <v>49858</v>
      </c>
    </row>
    <row r="29" s="1" customFormat="1" ht="17" customHeight="1" spans="1:4">
      <c r="A29" s="51" t="s">
        <v>2811</v>
      </c>
      <c r="B29" s="75">
        <v>430</v>
      </c>
      <c r="C29" s="51" t="s">
        <v>2812</v>
      </c>
      <c r="D29" s="47">
        <v>49858</v>
      </c>
    </row>
    <row r="30" s="1" customFormat="1" ht="17" customHeight="1" spans="1:4">
      <c r="A30" s="51" t="s">
        <v>2813</v>
      </c>
      <c r="B30" s="75">
        <v>10635</v>
      </c>
      <c r="C30" s="51" t="s">
        <v>2814</v>
      </c>
      <c r="D30" s="47">
        <v>49858</v>
      </c>
    </row>
    <row r="31" s="1" customFormat="1" ht="17" customHeight="1" spans="1:4">
      <c r="A31" s="51" t="s">
        <v>2815</v>
      </c>
      <c r="B31" s="75">
        <v>80</v>
      </c>
      <c r="C31" s="51" t="s">
        <v>2816</v>
      </c>
      <c r="D31" s="47">
        <v>0</v>
      </c>
    </row>
    <row r="32" s="1" customFormat="1" ht="17" customHeight="1" spans="1:4">
      <c r="A32" s="51" t="s">
        <v>2817</v>
      </c>
      <c r="B32" s="75">
        <v>540</v>
      </c>
      <c r="C32" s="51" t="s">
        <v>2818</v>
      </c>
      <c r="D32" s="47">
        <v>0</v>
      </c>
    </row>
    <row r="33" s="1" customFormat="1" ht="17" customHeight="1" spans="1:4">
      <c r="A33" s="51" t="s">
        <v>2819</v>
      </c>
      <c r="B33" s="75">
        <v>18697</v>
      </c>
      <c r="C33" s="51" t="s">
        <v>2820</v>
      </c>
      <c r="D33" s="47">
        <v>0</v>
      </c>
    </row>
    <row r="34" s="1" customFormat="1" ht="17" customHeight="1" spans="1:4">
      <c r="A34" s="51" t="s">
        <v>2821</v>
      </c>
      <c r="B34" s="75">
        <v>22173</v>
      </c>
      <c r="C34" s="51" t="s">
        <v>2822</v>
      </c>
      <c r="D34" s="47">
        <v>103421</v>
      </c>
    </row>
    <row r="35" s="1" customFormat="1" ht="17" customHeight="1" spans="1:4">
      <c r="A35" s="51" t="s">
        <v>2823</v>
      </c>
      <c r="B35" s="75">
        <v>10335</v>
      </c>
      <c r="C35" s="51" t="s">
        <v>2824</v>
      </c>
      <c r="D35" s="47">
        <v>62000</v>
      </c>
    </row>
    <row r="36" s="1" customFormat="1" ht="17" customHeight="1" spans="1:4">
      <c r="A36" s="51" t="s">
        <v>2825</v>
      </c>
      <c r="B36" s="75">
        <v>0</v>
      </c>
      <c r="C36" s="51" t="s">
        <v>2826</v>
      </c>
      <c r="D36" s="47">
        <v>421</v>
      </c>
    </row>
    <row r="37" s="1" customFormat="1" ht="17" customHeight="1" spans="1:4">
      <c r="A37" s="51" t="s">
        <v>2827</v>
      </c>
      <c r="B37" s="75">
        <v>18101</v>
      </c>
      <c r="C37" s="51" t="s">
        <v>2828</v>
      </c>
      <c r="D37" s="47">
        <v>41000</v>
      </c>
    </row>
    <row r="38" s="1" customFormat="1" ht="17" customHeight="1" spans="1:4">
      <c r="A38" s="51" t="s">
        <v>2829</v>
      </c>
      <c r="B38" s="75">
        <v>6870</v>
      </c>
      <c r="C38" s="51" t="s">
        <v>2830</v>
      </c>
      <c r="D38" s="47">
        <v>127574</v>
      </c>
    </row>
    <row r="39" s="1" customFormat="1" ht="17" customHeight="1" spans="1:4">
      <c r="A39" s="51" t="s">
        <v>2831</v>
      </c>
      <c r="B39" s="75">
        <v>0</v>
      </c>
      <c r="C39" s="51" t="s">
        <v>2832</v>
      </c>
      <c r="D39" s="47">
        <v>915</v>
      </c>
    </row>
    <row r="40" s="1" customFormat="1" ht="17" customHeight="1" spans="1:4">
      <c r="A40" s="51" t="s">
        <v>2833</v>
      </c>
      <c r="B40" s="75">
        <v>0</v>
      </c>
      <c r="C40" s="51" t="s">
        <v>2834</v>
      </c>
      <c r="D40" s="47">
        <v>126659</v>
      </c>
    </row>
    <row r="41" s="1" customFormat="1" ht="17" customHeight="1" spans="1:4">
      <c r="A41" s="76" t="s">
        <v>2835</v>
      </c>
      <c r="B41" s="75">
        <v>0</v>
      </c>
      <c r="C41" s="51" t="s">
        <v>2836</v>
      </c>
      <c r="D41" s="47">
        <v>22958</v>
      </c>
    </row>
    <row r="42" s="1" customFormat="1" ht="17" customHeight="1" spans="1:4">
      <c r="A42" s="51" t="s">
        <v>2837</v>
      </c>
      <c r="B42" s="77">
        <v>0</v>
      </c>
      <c r="C42" s="51" t="s">
        <v>2838</v>
      </c>
      <c r="D42" s="47">
        <v>22958</v>
      </c>
    </row>
    <row r="43" s="1" customFormat="1" ht="17" customHeight="1" spans="1:4">
      <c r="A43" s="51" t="s">
        <v>2839</v>
      </c>
      <c r="B43" s="77">
        <v>9186</v>
      </c>
      <c r="C43" s="51" t="s">
        <v>2840</v>
      </c>
      <c r="D43" s="47">
        <v>22958</v>
      </c>
    </row>
    <row r="44" s="1" customFormat="1" ht="17" customHeight="1" spans="1:4">
      <c r="A44" s="76" t="s">
        <v>2841</v>
      </c>
      <c r="B44" s="78">
        <v>8</v>
      </c>
      <c r="C44" s="51" t="s">
        <v>2842</v>
      </c>
      <c r="D44" s="47">
        <v>0</v>
      </c>
    </row>
    <row r="45" s="1" customFormat="1" ht="17" customHeight="1" spans="1:4">
      <c r="A45" s="76" t="s">
        <v>2843</v>
      </c>
      <c r="B45" s="79">
        <v>50</v>
      </c>
      <c r="C45" s="51" t="s">
        <v>2844</v>
      </c>
      <c r="D45" s="47">
        <v>0</v>
      </c>
    </row>
    <row r="46" s="1" customFormat="1" ht="17" customHeight="1" spans="1:4">
      <c r="A46" s="51" t="s">
        <v>2845</v>
      </c>
      <c r="B46" s="75">
        <v>0</v>
      </c>
      <c r="C46" s="51" t="s">
        <v>2846</v>
      </c>
      <c r="D46" s="47">
        <v>0</v>
      </c>
    </row>
  </sheetData>
  <mergeCells count="3">
    <mergeCell ref="A1:D1"/>
    <mergeCell ref="A2:D2"/>
    <mergeCell ref="A3:D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workbookViewId="0">
      <selection activeCell="F7" sqref="F7"/>
    </sheetView>
  </sheetViews>
  <sheetFormatPr defaultColWidth="9.13888888888889" defaultRowHeight="15.6" outlineLevelCol="2"/>
  <cols>
    <col min="1" max="3" width="40.1296296296296" style="1" customWidth="1"/>
    <col min="4" max="16384" width="9.13888888888889" style="1" customWidth="1"/>
  </cols>
  <sheetData>
    <row r="1" s="1" customFormat="1" ht="34" customHeight="1" spans="1:3">
      <c r="A1" s="3" t="s">
        <v>2847</v>
      </c>
      <c r="B1" s="3"/>
      <c r="C1" s="3"/>
    </row>
    <row r="2" s="1" customFormat="1" ht="17" customHeight="1" spans="1:3">
      <c r="A2" s="4" t="s">
        <v>2848</v>
      </c>
      <c r="B2" s="4"/>
      <c r="C2" s="4"/>
    </row>
    <row r="3" s="1" customFormat="1" ht="17" customHeight="1" spans="1:3">
      <c r="A3" s="4" t="s">
        <v>26</v>
      </c>
      <c r="B3" s="4"/>
      <c r="C3" s="4"/>
    </row>
    <row r="4" s="1" customFormat="1" ht="23.25" customHeight="1" spans="1:3">
      <c r="A4" s="41" t="s">
        <v>2849</v>
      </c>
      <c r="B4" s="41" t="s">
        <v>2850</v>
      </c>
      <c r="C4" s="41" t="s">
        <v>28</v>
      </c>
    </row>
    <row r="5" s="1" customFormat="1" ht="24.75" customHeight="1" spans="1:3">
      <c r="A5" s="51" t="s">
        <v>2851</v>
      </c>
      <c r="B5" s="47"/>
      <c r="C5" s="47">
        <v>365080</v>
      </c>
    </row>
    <row r="6" s="1" customFormat="1" ht="24.75" customHeight="1" spans="1:3">
      <c r="A6" s="51" t="s">
        <v>2852</v>
      </c>
      <c r="B6" s="47"/>
      <c r="C6" s="47">
        <v>365080</v>
      </c>
    </row>
    <row r="7" s="1" customFormat="1" ht="24.75" customHeight="1" spans="1:3">
      <c r="A7" s="51" t="s">
        <v>2853</v>
      </c>
      <c r="B7" s="47">
        <v>393942</v>
      </c>
      <c r="C7" s="47"/>
    </row>
    <row r="8" s="1" customFormat="1" ht="24.75" customHeight="1" spans="1:3">
      <c r="A8" s="51" t="s">
        <v>2852</v>
      </c>
      <c r="B8" s="47">
        <v>393942</v>
      </c>
      <c r="C8" s="47"/>
    </row>
    <row r="9" s="1" customFormat="1" ht="24.75" customHeight="1" spans="1:3">
      <c r="A9" s="51" t="s">
        <v>2854</v>
      </c>
      <c r="B9" s="47"/>
      <c r="C9" s="47">
        <v>49858</v>
      </c>
    </row>
    <row r="10" s="1" customFormat="1" ht="24.75" customHeight="1" spans="1:3">
      <c r="A10" s="51" t="s">
        <v>2852</v>
      </c>
      <c r="B10" s="47"/>
      <c r="C10" s="47">
        <v>49858</v>
      </c>
    </row>
    <row r="11" s="1" customFormat="1" ht="24.75" customHeight="1" spans="1:3">
      <c r="A11" s="51" t="s">
        <v>2855</v>
      </c>
      <c r="B11" s="47"/>
      <c r="C11" s="47">
        <v>22958</v>
      </c>
    </row>
    <row r="12" s="1" customFormat="1" ht="24.75" customHeight="1" spans="1:3">
      <c r="A12" s="51" t="s">
        <v>2852</v>
      </c>
      <c r="B12" s="47"/>
      <c r="C12" s="47">
        <v>22958</v>
      </c>
    </row>
    <row r="13" s="1" customFormat="1" ht="24.75" customHeight="1" spans="1:3">
      <c r="A13" s="51" t="s">
        <v>2856</v>
      </c>
      <c r="B13" s="47"/>
      <c r="C13" s="47">
        <v>391980</v>
      </c>
    </row>
    <row r="14" s="1" customFormat="1" ht="24.75" customHeight="1" spans="1:3">
      <c r="A14" s="51" t="s">
        <v>2852</v>
      </c>
      <c r="B14" s="47"/>
      <c r="C14" s="47">
        <v>391980</v>
      </c>
    </row>
    <row r="15" s="1" customFormat="1" ht="17" customHeight="1"/>
  </sheetData>
  <mergeCells count="3">
    <mergeCell ref="A1:C1"/>
    <mergeCell ref="A2:C2"/>
    <mergeCell ref="A3:C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6"/>
  <sheetViews>
    <sheetView showZeros="0" topLeftCell="A73" workbookViewId="0">
      <selection activeCell="A76" sqref="A76"/>
    </sheetView>
  </sheetViews>
  <sheetFormatPr defaultColWidth="9.13888888888889" defaultRowHeight="15.6" outlineLevelCol="1"/>
  <cols>
    <col min="1" max="1" width="48.6296296296296" style="1" customWidth="1"/>
    <col min="2" max="2" width="26.1111111111111" style="1" customWidth="1"/>
    <col min="3" max="16384" width="9.13888888888889" style="1" customWidth="1"/>
  </cols>
  <sheetData>
    <row r="1" s="1" customFormat="1" ht="46.5" customHeight="1" spans="1:2">
      <c r="A1" s="3" t="s">
        <v>2857</v>
      </c>
      <c r="B1" s="3"/>
    </row>
    <row r="2" s="1" customFormat="1" ht="16.95" customHeight="1" spans="1:2">
      <c r="A2" s="4" t="s">
        <v>2858</v>
      </c>
      <c r="B2" s="4"/>
    </row>
    <row r="3" s="1" customFormat="1" ht="16.95" customHeight="1" spans="1:2">
      <c r="A3" s="4" t="s">
        <v>26</v>
      </c>
      <c r="B3" s="4"/>
    </row>
    <row r="4" s="1" customFormat="1" ht="16.95" customHeight="1" spans="1:2">
      <c r="A4" s="41" t="s">
        <v>27</v>
      </c>
      <c r="B4" s="41" t="s">
        <v>28</v>
      </c>
    </row>
    <row r="5" s="1" customFormat="1" ht="16.95" customHeight="1" spans="1:2">
      <c r="A5" s="42" t="s">
        <v>2859</v>
      </c>
      <c r="B5" s="47">
        <v>1424138</v>
      </c>
    </row>
    <row r="6" s="1" customFormat="1" ht="16.95" customHeight="1" spans="1:2">
      <c r="A6" s="42" t="s">
        <v>2860</v>
      </c>
      <c r="B6" s="47">
        <v>0</v>
      </c>
    </row>
    <row r="7" s="1" customFormat="1" ht="16.95" customHeight="1" spans="1:2">
      <c r="A7" s="42" t="s">
        <v>2861</v>
      </c>
      <c r="B7" s="47">
        <v>0</v>
      </c>
    </row>
    <row r="8" s="1" customFormat="1" ht="16.95" customHeight="1" spans="1:2">
      <c r="A8" s="42" t="s">
        <v>2862</v>
      </c>
      <c r="B8" s="47">
        <v>0</v>
      </c>
    </row>
    <row r="9" s="1" customFormat="1" ht="16.95" customHeight="1" spans="1:2">
      <c r="A9" s="42" t="s">
        <v>2863</v>
      </c>
      <c r="B9" s="47">
        <v>0</v>
      </c>
    </row>
    <row r="10" s="1" customFormat="1" ht="16.95" customHeight="1" spans="1:2">
      <c r="A10" s="42" t="s">
        <v>2864</v>
      </c>
      <c r="B10" s="47">
        <v>0</v>
      </c>
    </row>
    <row r="11" s="1" customFormat="1" ht="16.95" customHeight="1" spans="1:2">
      <c r="A11" s="42" t="s">
        <v>2865</v>
      </c>
      <c r="B11" s="47">
        <v>0</v>
      </c>
    </row>
    <row r="12" s="1" customFormat="1" ht="16.95" customHeight="1" spans="1:2">
      <c r="A12" s="42" t="s">
        <v>2866</v>
      </c>
      <c r="B12" s="47">
        <v>0</v>
      </c>
    </row>
    <row r="13" s="1" customFormat="1" ht="16.95" customHeight="1" spans="1:2">
      <c r="A13" s="42" t="s">
        <v>2867</v>
      </c>
      <c r="B13" s="47">
        <v>0</v>
      </c>
    </row>
    <row r="14" s="1" customFormat="1" ht="16.95" customHeight="1" spans="1:2">
      <c r="A14" s="42" t="s">
        <v>2868</v>
      </c>
      <c r="B14" s="47">
        <v>0</v>
      </c>
    </row>
    <row r="15" s="1" customFormat="1" ht="16.95" customHeight="1" spans="1:2">
      <c r="A15" s="42" t="s">
        <v>2869</v>
      </c>
      <c r="B15" s="47">
        <v>45308</v>
      </c>
    </row>
    <row r="16" s="1" customFormat="1" ht="16.95" customHeight="1" spans="1:2">
      <c r="A16" s="42" t="s">
        <v>2870</v>
      </c>
      <c r="B16" s="47">
        <v>487</v>
      </c>
    </row>
    <row r="17" s="1" customFormat="1" ht="16.95" customHeight="1" spans="1:2">
      <c r="A17" s="42" t="s">
        <v>2871</v>
      </c>
      <c r="B17" s="47">
        <v>1305305</v>
      </c>
    </row>
    <row r="18" s="1" customFormat="1" ht="16.95" customHeight="1" spans="1:2">
      <c r="A18" s="42" t="s">
        <v>2872</v>
      </c>
      <c r="B18" s="47">
        <v>1284385</v>
      </c>
    </row>
    <row r="19" s="1" customFormat="1" ht="16.95" customHeight="1" spans="1:2">
      <c r="A19" s="42" t="s">
        <v>2873</v>
      </c>
      <c r="B19" s="47">
        <v>2697</v>
      </c>
    </row>
    <row r="20" s="1" customFormat="1" ht="16.95" customHeight="1" spans="1:2">
      <c r="A20" s="42" t="s">
        <v>2874</v>
      </c>
      <c r="B20" s="47">
        <v>11184</v>
      </c>
    </row>
    <row r="21" s="1" customFormat="1" ht="16.95" customHeight="1" spans="1:2">
      <c r="A21" s="42" t="s">
        <v>2875</v>
      </c>
      <c r="B21" s="47">
        <v>-2475</v>
      </c>
    </row>
    <row r="22" s="1" customFormat="1" ht="16.95" customHeight="1" spans="1:2">
      <c r="A22" s="42" t="s">
        <v>2876</v>
      </c>
      <c r="B22" s="47">
        <v>9514</v>
      </c>
    </row>
    <row r="23" s="1" customFormat="1" ht="16.95" customHeight="1" spans="1:2">
      <c r="A23" s="42" t="s">
        <v>2877</v>
      </c>
      <c r="B23" s="47">
        <v>0</v>
      </c>
    </row>
    <row r="24" s="1" customFormat="1" ht="16.95" customHeight="1" spans="1:2">
      <c r="A24" s="42" t="s">
        <v>2878</v>
      </c>
      <c r="B24" s="47">
        <v>0</v>
      </c>
    </row>
    <row r="25" s="1" customFormat="1" ht="16.95" customHeight="1" spans="1:2">
      <c r="A25" s="42" t="s">
        <v>2879</v>
      </c>
      <c r="B25" s="47">
        <v>0</v>
      </c>
    </row>
    <row r="26" s="1" customFormat="1" ht="16.95" customHeight="1" spans="1:2">
      <c r="A26" s="42" t="s">
        <v>2880</v>
      </c>
      <c r="B26" s="47">
        <v>0</v>
      </c>
    </row>
    <row r="27" s="1" customFormat="1" ht="16.95" customHeight="1" spans="1:2">
      <c r="A27" s="42" t="s">
        <v>2881</v>
      </c>
      <c r="B27" s="47">
        <v>0</v>
      </c>
    </row>
    <row r="28" s="1" customFormat="1" ht="16.95" customHeight="1" spans="1:2">
      <c r="A28" s="42" t="s">
        <v>2882</v>
      </c>
      <c r="B28" s="47">
        <v>0</v>
      </c>
    </row>
    <row r="29" s="1" customFormat="1" ht="16.95" customHeight="1" spans="1:2">
      <c r="A29" s="42" t="s">
        <v>2883</v>
      </c>
      <c r="B29" s="47">
        <v>0</v>
      </c>
    </row>
    <row r="30" s="1" customFormat="1" ht="16.95" customHeight="1" spans="1:2">
      <c r="A30" s="42" t="s">
        <v>2884</v>
      </c>
      <c r="B30" s="47">
        <v>0</v>
      </c>
    </row>
    <row r="31" s="1" customFormat="1" ht="16.95" customHeight="1" spans="1:2">
      <c r="A31" s="42" t="s">
        <v>2885</v>
      </c>
      <c r="B31" s="47">
        <v>0</v>
      </c>
    </row>
    <row r="32" s="1" customFormat="1" ht="16.95" customHeight="1" spans="1:2">
      <c r="A32" s="42" t="s">
        <v>2886</v>
      </c>
      <c r="B32" s="47">
        <v>0</v>
      </c>
    </row>
    <row r="33" s="1" customFormat="1" ht="16.95" customHeight="1" spans="1:2">
      <c r="A33" s="42" t="s">
        <v>2887</v>
      </c>
      <c r="B33" s="47">
        <v>65000</v>
      </c>
    </row>
    <row r="34" s="1" customFormat="1" ht="16.95" customHeight="1" spans="1:2">
      <c r="A34" s="42" t="s">
        <v>2888</v>
      </c>
      <c r="B34" s="47">
        <v>0</v>
      </c>
    </row>
    <row r="35" s="1" customFormat="1" ht="16.95" customHeight="1" spans="1:2">
      <c r="A35" s="42" t="s">
        <v>2889</v>
      </c>
      <c r="B35" s="47">
        <v>0</v>
      </c>
    </row>
    <row r="36" s="1" customFormat="1" ht="16.95" customHeight="1" spans="1:2">
      <c r="A36" s="42" t="s">
        <v>2890</v>
      </c>
      <c r="B36" s="47">
        <v>0</v>
      </c>
    </row>
    <row r="37" s="1" customFormat="1" ht="16.95" customHeight="1" spans="1:2">
      <c r="A37" s="42" t="s">
        <v>2891</v>
      </c>
      <c r="B37" s="47">
        <v>0</v>
      </c>
    </row>
    <row r="38" s="1" customFormat="1" ht="16.95" customHeight="1" spans="1:2">
      <c r="A38" s="42" t="s">
        <v>2892</v>
      </c>
      <c r="B38" s="47">
        <v>0</v>
      </c>
    </row>
    <row r="39" s="1" customFormat="1" ht="16.95" customHeight="1" spans="1:2">
      <c r="A39" s="42" t="s">
        <v>2893</v>
      </c>
      <c r="B39" s="47">
        <v>0</v>
      </c>
    </row>
    <row r="40" s="1" customFormat="1" ht="16.95" customHeight="1" spans="1:2">
      <c r="A40" s="42" t="s">
        <v>2894</v>
      </c>
      <c r="B40" s="47">
        <v>0</v>
      </c>
    </row>
    <row r="41" s="1" customFormat="1" ht="16.95" customHeight="1" spans="1:2">
      <c r="A41" s="42" t="s">
        <v>2895</v>
      </c>
      <c r="B41" s="47">
        <v>0</v>
      </c>
    </row>
    <row r="42" s="1" customFormat="1" ht="16.95" customHeight="1" spans="1:2">
      <c r="A42" s="42" t="s">
        <v>2896</v>
      </c>
      <c r="B42" s="47">
        <v>0</v>
      </c>
    </row>
    <row r="43" s="1" customFormat="1" ht="16.95" customHeight="1" spans="1:2">
      <c r="A43" s="42" t="s">
        <v>2897</v>
      </c>
      <c r="B43" s="47">
        <v>0</v>
      </c>
    </row>
    <row r="44" s="1" customFormat="1" ht="16.95" customHeight="1" spans="1:2">
      <c r="A44" s="42" t="s">
        <v>2898</v>
      </c>
      <c r="B44" s="47">
        <v>0</v>
      </c>
    </row>
    <row r="45" s="1" customFormat="1" ht="16.95" customHeight="1" spans="1:2">
      <c r="A45" s="42" t="s">
        <v>2899</v>
      </c>
      <c r="B45" s="47">
        <v>7073</v>
      </c>
    </row>
    <row r="46" s="1" customFormat="1" ht="16.95" customHeight="1" spans="1:2">
      <c r="A46" s="42" t="s">
        <v>2900</v>
      </c>
      <c r="B46" s="47">
        <v>144</v>
      </c>
    </row>
    <row r="47" s="1" customFormat="1" ht="16.95" customHeight="1" spans="1:2">
      <c r="A47" s="42" t="s">
        <v>2901</v>
      </c>
      <c r="B47" s="47">
        <v>0</v>
      </c>
    </row>
    <row r="48" s="1" customFormat="1" ht="16.95" customHeight="1" spans="1:2">
      <c r="A48" s="42" t="s">
        <v>2902</v>
      </c>
      <c r="B48" s="47">
        <v>0</v>
      </c>
    </row>
    <row r="49" s="1" customFormat="1" ht="16.95" customHeight="1" spans="1:2">
      <c r="A49" s="42" t="s">
        <v>2903</v>
      </c>
      <c r="B49" s="47">
        <v>144</v>
      </c>
    </row>
    <row r="50" s="1" customFormat="1" ht="16.95" customHeight="1" spans="1:2">
      <c r="A50" s="42" t="s">
        <v>2904</v>
      </c>
      <c r="B50" s="47">
        <v>0</v>
      </c>
    </row>
    <row r="51" s="1" customFormat="1" ht="16.95" customHeight="1" spans="1:2">
      <c r="A51" s="42" t="s">
        <v>2905</v>
      </c>
      <c r="B51" s="47">
        <v>0</v>
      </c>
    </row>
    <row r="52" s="1" customFormat="1" ht="16.95" customHeight="1" spans="1:2">
      <c r="A52" s="42" t="s">
        <v>2906</v>
      </c>
      <c r="B52" s="47">
        <v>0</v>
      </c>
    </row>
    <row r="53" s="1" customFormat="1" ht="16.95" customHeight="1" spans="1:2">
      <c r="A53" s="42" t="s">
        <v>2907</v>
      </c>
      <c r="B53" s="47">
        <v>0</v>
      </c>
    </row>
    <row r="54" s="1" customFormat="1" ht="16.95" customHeight="1" spans="1:2">
      <c r="A54" s="42" t="s">
        <v>2908</v>
      </c>
      <c r="B54" s="47">
        <v>0</v>
      </c>
    </row>
    <row r="55" s="1" customFormat="1" ht="16.95" customHeight="1" spans="1:2">
      <c r="A55" s="42" t="s">
        <v>2909</v>
      </c>
      <c r="B55" s="47">
        <v>821</v>
      </c>
    </row>
    <row r="56" s="1" customFormat="1" ht="16.95" customHeight="1" spans="1:2">
      <c r="A56" s="42" t="s">
        <v>2910</v>
      </c>
      <c r="B56" s="47">
        <v>0</v>
      </c>
    </row>
    <row r="57" s="1" customFormat="1" ht="16.95" customHeight="1" spans="1:2">
      <c r="A57" s="42" t="s">
        <v>2911</v>
      </c>
      <c r="B57" s="47">
        <v>0</v>
      </c>
    </row>
    <row r="58" s="1" customFormat="1" ht="16.95" customHeight="1" spans="1:2">
      <c r="A58" s="42" t="s">
        <v>2912</v>
      </c>
      <c r="B58" s="47">
        <v>0</v>
      </c>
    </row>
    <row r="59" s="1" customFormat="1" ht="15.55" customHeight="1" spans="1:2">
      <c r="A59" s="42" t="s">
        <v>2913</v>
      </c>
      <c r="B59" s="50">
        <v>0</v>
      </c>
    </row>
    <row r="60" s="1" customFormat="1" spans="1:2">
      <c r="A60" s="42" t="s">
        <v>2914</v>
      </c>
      <c r="B60" s="50">
        <v>0</v>
      </c>
    </row>
    <row r="61" s="1" customFormat="1" spans="1:2">
      <c r="A61" s="42" t="s">
        <v>2915</v>
      </c>
      <c r="B61" s="50">
        <v>0</v>
      </c>
    </row>
    <row r="62" s="1" customFormat="1" spans="1:2">
      <c r="A62" s="42" t="s">
        <v>2916</v>
      </c>
      <c r="B62" s="50">
        <v>0</v>
      </c>
    </row>
    <row r="63" s="1" customFormat="1" spans="1:2">
      <c r="A63" s="42" t="s">
        <v>2917</v>
      </c>
      <c r="B63" s="50">
        <v>0</v>
      </c>
    </row>
    <row r="64" s="1" customFormat="1" spans="1:2">
      <c r="A64" s="42" t="s">
        <v>2918</v>
      </c>
      <c r="B64" s="50">
        <v>0</v>
      </c>
    </row>
    <row r="65" s="1" customFormat="1" spans="1:2">
      <c r="A65" s="42" t="s">
        <v>2919</v>
      </c>
      <c r="B65" s="50">
        <v>0</v>
      </c>
    </row>
    <row r="66" s="1" customFormat="1" spans="1:2">
      <c r="A66" s="42" t="s">
        <v>2920</v>
      </c>
      <c r="B66" s="50">
        <v>0</v>
      </c>
    </row>
    <row r="67" s="1" customFormat="1" spans="1:2">
      <c r="A67" s="42" t="s">
        <v>2921</v>
      </c>
      <c r="B67" s="50">
        <v>0</v>
      </c>
    </row>
    <row r="68" s="1" customFormat="1" spans="1:2">
      <c r="A68" s="42" t="s">
        <v>2922</v>
      </c>
      <c r="B68" s="50">
        <v>0</v>
      </c>
    </row>
    <row r="69" s="1" customFormat="1" spans="1:2">
      <c r="A69" s="42" t="s">
        <v>2923</v>
      </c>
      <c r="B69" s="50">
        <v>0</v>
      </c>
    </row>
    <row r="70" s="1" customFormat="1" spans="1:2">
      <c r="A70" s="42" t="s">
        <v>2924</v>
      </c>
      <c r="B70" s="50">
        <v>0</v>
      </c>
    </row>
    <row r="71" s="1" customFormat="1" spans="1:2">
      <c r="A71" s="42" t="s">
        <v>2925</v>
      </c>
      <c r="B71" s="50">
        <v>0</v>
      </c>
    </row>
    <row r="72" s="1" customFormat="1" spans="1:2">
      <c r="A72" s="42" t="s">
        <v>2926</v>
      </c>
      <c r="B72" s="50">
        <v>0</v>
      </c>
    </row>
    <row r="73" s="1" customFormat="1" spans="1:2">
      <c r="A73" s="42" t="s">
        <v>2927</v>
      </c>
      <c r="B73" s="50">
        <v>0</v>
      </c>
    </row>
    <row r="74" s="1" customFormat="1" spans="1:2">
      <c r="A74" s="42" t="s">
        <v>2928</v>
      </c>
      <c r="B74" s="50">
        <v>0</v>
      </c>
    </row>
    <row r="75" s="1" customFormat="1" spans="1:2">
      <c r="A75" s="42" t="s">
        <v>2929</v>
      </c>
      <c r="B75" s="50">
        <v>0</v>
      </c>
    </row>
    <row r="76" s="1" customFormat="1" spans="1:2">
      <c r="A76" s="49" t="s">
        <v>684</v>
      </c>
      <c r="B76" s="47">
        <v>1424138</v>
      </c>
    </row>
  </sheetData>
  <mergeCells count="3">
    <mergeCell ref="A1:B1"/>
    <mergeCell ref="A2:B2"/>
    <mergeCell ref="A3:B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24</vt:i4>
      </vt:variant>
    </vt:vector>
  </HeadingPairs>
  <TitlesOfParts>
    <vt:vector size="24" baseType="lpstr">
      <vt:lpstr>目录</vt:lpstr>
      <vt:lpstr>1一般公共预算收入决算明细表</vt:lpstr>
      <vt:lpstr>2一般公共预算支出决算功能分类明细表</vt:lpstr>
      <vt:lpstr>3一般公共预算支出决算经济分类明细表</vt:lpstr>
      <vt:lpstr>4一般公共预算财政拨款本级支出决算明细表</vt:lpstr>
      <vt:lpstr>5一般公共预算财政拨款本级基本支出决算明细表</vt:lpstr>
      <vt:lpstr>6一般公共预算税收返还和转移支付表</vt:lpstr>
      <vt:lpstr>7地方政府一般债务限额和余额情况表</vt:lpstr>
      <vt:lpstr>8政府性基金预算收入决算明细表</vt:lpstr>
      <vt:lpstr>9政府性基金预算支出决算功能分类明细表</vt:lpstr>
      <vt:lpstr>10本级政府性基金支出表</vt:lpstr>
      <vt:lpstr>11政府性基金转移支付表</vt:lpstr>
      <vt:lpstr>12政府性基金转移支付表（按项目分地区）</vt:lpstr>
      <vt:lpstr>13地方政府专项债务限额和余额情况表</vt:lpstr>
      <vt:lpstr>14国有资本经营预算收入决算明细表</vt:lpstr>
      <vt:lpstr>15国有资本经营预算支出决算明细表</vt:lpstr>
      <vt:lpstr>16本级国有资本经营预算支出表</vt:lpstr>
      <vt:lpstr>17国有资本经营预算对下安排转移支付表</vt:lpstr>
      <vt:lpstr>18社会保险基金预算收入情况表</vt:lpstr>
      <vt:lpstr>19社会保险基金预算支出情况表</vt:lpstr>
      <vt:lpstr>20本级一般公共预算财政拨款“三公”经费支出决算表</vt:lpstr>
      <vt:lpstr>21地方政府债券使用情况表</vt:lpstr>
      <vt:lpstr>22政府债券发行及还本付息情况表</vt:lpstr>
      <vt:lpstr>23地方政府债务限额、余额决算数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2021-08-06T06:40:00Z</dcterms:created>
  <dcterms:modified xsi:type="dcterms:W3CDTF">2023-09-25T03:21:39Z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CAB4B052692844E3B19FE008850700BC_13</vt:lpwstr>
  </property>
</Properties>
</file>